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834" documentId="120_S{2AC9BD13-BADA-5192-A53E-5A8FF88502F6}" xr6:coauthVersionLast="47" xr6:coauthVersionMax="47" xr10:uidLastSave="{B1CC346C-A6E7-4972-A956-A48DA4D1A068}"/>
  <bookViews>
    <workbookView xWindow="-120" yWindow="-120" windowWidth="38640" windowHeight="21120" firstSheet="1"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<sst xmlns="http://schemas.openxmlformats.org/spreadsheetml/2006/main" count="181593" uniqueCount="39210">
  <si>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</si>
  <si>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</si>
  <si>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</si>
  <si>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</si>
  <si>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</si>
  <si>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</si>
  <si>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</si>
  <si>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</si>
  <si>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</si>
  <si>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</si>
  <si>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</si>
  <si>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</si>
  <si>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</si>
  <si>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</si>
  <si>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</si>
  <si>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</si>
  <si>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</si>
  <si>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</si>
  <si>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</si>
  <si>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</si>
  <si>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</si>
  <si>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</si>
  <si>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</si>
  <si>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</si>
  <si>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</si>
  <si>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</si>
  <si>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</si>
  <si>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</si>
  <si>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</si>
  <si>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</si>
  <si>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</si>
  <si>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</si>
  <si>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</si>
  <si>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</si>
  <si>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</si>
  <si>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</si>
  <si>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</si>
  <si>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</si>
  <si>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</si>
  <si>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</si>
  <si>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</si>
  <si>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</si>
  <si>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</si>
  <si>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</si>
  <si>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</si>
  <si>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</si>
  <si>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</si>
  <si>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</si>
  <si>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</si>
  <si>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</si>
  <si>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</si>
  <si>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</si>
  <si>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</si>
  <si>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</si>
  <si>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</si>
  <si>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</si>
  <si>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</si>
  <si>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</si>
  <si>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</si>
  <si>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</si>
  <si>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</si>
  <si>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</si>
  <si>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</si>
  <si>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</si>
  <si>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</si>
  <si>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</si>
  <si>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</si>
  <si>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</si>
  <si>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</si>
  <si>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</si>
  <si>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</si>
  <si>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</si>
  <si>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</si>
  <si>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</si>
  <si>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</si>
  <si>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</si>
  <si>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</si>
  <si>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</si>
  <si>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</si>
  <si>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</si>
  <si>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</si>
  <si>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</si>
  <si>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</si>
  <si>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</si>
  <si>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</si>
  <si>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</si>
  <si>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</si>
  <si>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</si>
  <si>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</si>
  <si>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</si>
  <si>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</si>
  <si>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</si>
  <si>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</si>
  <si>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</si>
  <si>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</si>
  <si>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</si>
  <si>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</si>
  <si>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</si>
  <si>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</si>
  <si>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</si>
  <si>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</si>
  <si>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</si>
  <si>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</si>
  <si>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</si>
  <si>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</si>
  <si>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</si>
  <si>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</si>
  <si>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</si>
  <si>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</si>
  <si>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</si>
  <si>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</si>
  <si>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</si>
  <si>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</si>
  <si>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</si>
  <si>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</si>
  <si>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</si>
  <si>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</si>
  <si>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</si>
  <si>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</si>
  <si>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</si>
  <si>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</si>
  <si>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</si>
  <si>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</si>
  <si>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</si>
  <si>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</si>
  <si>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</si>
  <si>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</si>
  <si>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</si>
  <si>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</si>
  <si>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</si>
  <si>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</si>
  <si>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</si>
  <si>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</si>
  <si>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</si>
  <si>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</si>
  <si>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</si>
  <si>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</si>
  <si>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</si>
  <si>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</si>
  <si>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</si>
  <si>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</si>
  <si>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</si>
  <si>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</si>
  <si>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</si>
  <si>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</si>
  <si>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</si>
  <si>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</si>
  <si>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</si>
  <si>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</si>
  <si>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</si>
  <si>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</si>
  <si>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</si>
  <si>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</si>
  <si>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</si>
  <si>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</si>
  <si>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</si>
  <si>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</si>
  <si>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</si>
  <si>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</si>
  <si>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</si>
  <si>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</si>
  <si>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</si>
  <si>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</si>
  <si>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</si>
  <si>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</si>
  <si>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</si>
  <si>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</si>
  <si>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</si>
  <si>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</si>
  <si>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</si>
  <si>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</si>
  <si>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</si>
  <si>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</si>
  <si>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</si>
  <si>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</si>
  <si>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</si>
  <si>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</si>
  <si>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</si>
  <si>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</si>
  <si>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</si>
  <si>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</si>
  <si>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</si>
  <si>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</si>
  <si>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</si>
  <si>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</si>
  <si>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</si>
  <si>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</si>
  <si>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</si>
  <si>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</si>
  <si>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</si>
  <si>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</si>
  <si>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</si>
  <si>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</si>
  <si>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</si>
  <si>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</si>
  <si>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</si>
  <si>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</si>
  <si>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</si>
  <si>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</si>
  <si>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</si>
  <si>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</si>
  <si>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</si>
  <si>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</si>
  <si>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</si>
  <si>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</si>
  <si>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</si>
  <si>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</si>
  <si>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</si>
  <si>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</si>
  <si>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</si>
  <si>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</si>
  <si>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</si>
  <si>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</si>
  <si>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</si>
  <si>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</si>
  <si>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</si>
  <si>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</si>
  <si>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</si>
  <si>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</si>
  <si>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</si>
  <si>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</si>
  <si>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</si>
  <si>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</si>
  <si>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</si>
  <si>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</si>
  <si>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</si>
  <si>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</si>
  <si>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</si>
  <si>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</si>
  <si>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</si>
  <si>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</si>
  <si>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</si>
  <si>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</si>
  <si>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</si>
  <si>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</si>
  <si>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</si>
  <si>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</si>
  <si>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</si>
  <si>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</si>
  <si>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</si>
  <si>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</si>
  <si>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</si>
  <si>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</si>
  <si>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</si>
  <si>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</si>
  <si>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</si>
  <si>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</si>
  <si>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</si>
  <si>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</si>
  <si>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</si>
  <si>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</si>
  <si>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</si>
  <si>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</si>
  <si>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</si>
  <si>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</si>
  <si>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</si>
  <si>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</si>
  <si>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</si>
  <si>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</si>
  <si>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</si>
  <si>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</si>
  <si>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</si>
  <si>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</si>
  <si>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</si>
  <si>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</si>
  <si>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</si>
  <si>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</si>
  <si>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</si>
  <si>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</si>
  <si>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</si>
  <si>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</si>
  <si>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</si>
  <si>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</si>
  <si>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</si>
  <si>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</si>
  <si>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</si>
  <si>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</si>
  <si>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</si>
  <si>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</si>
  <si>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</si>
  <si>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</si>
  <si>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</si>
  <si>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</si>
  <si>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</si>
  <si>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</si>
  <si>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</si>
  <si>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</si>
  <si>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</si>
  <si>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</si>
  <si>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</si>
  <si>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</si>
  <si>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</si>
  <si>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</si>
  <si>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</si>
  <si>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</si>
  <si>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</si>
  <si>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</si>
  <si>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</si>
  <si>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</si>
  <si>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</si>
  <si>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</si>
  <si>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</si>
  <si>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</si>
  <si>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</si>
  <si>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</si>
  <si>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</si>
  <si>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</si>
  <si>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</si>
  <si>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</si>
  <si>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</si>
  <si>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</si>
  <si>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</si>
  <si>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</si>
  <si>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</si>
  <si>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</si>
  <si>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</si>
  <si>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</si>
  <si>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</si>
  <si>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</si>
  <si>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</si>
  <si>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</si>
  <si>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</si>
  <si>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</si>
  <si>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</si>
  <si>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</si>
  <si>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</si>
  <si>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</si>
  <si>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</si>
  <si>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</si>
  <si>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</si>
  <si>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</si>
  <si>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</si>
  <si>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</si>
  <si>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</si>
  <si>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</si>
  <si>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</si>
  <si>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</si>
  <si>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</si>
  <si>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</si>
  <si>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</si>
  <si>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</si>
  <si>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</si>
  <si>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</si>
  <si>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</si>
  <si>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</si>
  <si>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</si>
  <si>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</si>
  <si>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</si>
  <si>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</si>
  <si>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</si>
  <si>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</si>
  <si>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</si>
  <si>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</si>
  <si>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</si>
  <si>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</si>
  <si>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</si>
  <si>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</si>
  <si>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</si>
  <si>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</si>
  <si>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</si>
  <si>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</si>
  <si>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</si>
  <si>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</si>
  <si>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</si>
  <si>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</si>
  <si>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</si>
  <si>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</si>
  <si>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</si>
  <si>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</si>
  <si>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</si>
  <si>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</si>
  <si>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</si>
  <si>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</si>
  <si>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</si>
  <si>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</si>
  <si>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</si>
  <si>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</si>
  <si>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</si>
  <si>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</si>
  <si>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</si>
  <si>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</si>
  <si>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</si>
  <si>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</si>
  <si>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</si>
  <si>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</si>
  <si>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</si>
  <si>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</si>
  <si>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</si>
  <si>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</si>
  <si>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</si>
  <si>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</si>
  <si>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</si>
  <si>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</si>
  <si>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</si>
  <si>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</si>
  <si>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</si>
  <si>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</si>
  <si>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</si>
  <si>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</si>
  <si>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</si>
  <si>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</si>
  <si>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</si>
  <si>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</si>
  <si>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</si>
  <si>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</si>
  <si>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</si>
  <si>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</si>
  <si>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</si>
  <si>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</si>
  <si>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</si>
  <si>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</si>
  <si>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</si>
  <si>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</si>
  <si>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</si>
  <si>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</si>
  <si>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</si>
  <si>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</si>
  <si>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</si>
  <si>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</si>
  <si>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</si>
  <si>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</si>
  <si>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</si>
  <si>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</si>
  <si>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</si>
  <si>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</si>
  <si>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</si>
  <si>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</si>
  <si>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</si>
  <si>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</si>
  <si>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</si>
  <si>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</si>
  <si>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</si>
  <si>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</si>
  <si>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</si>
  <si>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</si>
  <si>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</si>
  <si>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</si>
  <si>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</si>
  <si>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</si>
  <si>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</si>
  <si>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</si>
  <si>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</si>
  <si>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</si>
  <si>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</si>
  <si>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</si>
  <si>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</si>
  <si>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</si>
  <si>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</si>
  <si>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</si>
  <si>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</si>
  <si>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</si>
  <si>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</si>
  <si>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</si>
  <si>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</si>
  <si>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</si>
  <si>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</si>
  <si>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</si>
  <si>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</si>
  <si>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</si>
  <si>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</si>
  <si>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</si>
  <si>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</si>
  <si>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</si>
  <si>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</si>
  <si>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</si>
  <si>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</si>
  <si>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</si>
  <si>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</si>
  <si>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</si>
  <si>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</si>
  <si>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</si>
  <si>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</si>
  <si>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</si>
  <si>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</si>
  <si>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</si>
  <si>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</si>
  <si>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</si>
  <si>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</si>
  <si>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</si>
  <si>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</si>
  <si>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</si>
  <si>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</si>
  <si>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</si>
  <si>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</si>
  <si>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</si>
  <si>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</si>
  <si>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</si>
  <si>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</si>
  <si>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</si>
  <si>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</si>
  <si>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</si>
  <si>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</si>
  <si>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</si>
  <si>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</si>
  <si>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</si>
  <si>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</si>
  <si>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</si>
  <si>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</si>
  <si>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</si>
  <si>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</si>
  <si>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</si>
  <si>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</si>
  <si>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</si>
  <si>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</si>
  <si>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</si>
  <si>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</si>
  <si>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</si>
  <si>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</si>
  <si>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</si>
  <si>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</si>
  <si>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</si>
  <si>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</si>
  <si>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</si>
  <si>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</si>
  <si>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</si>
  <si>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</si>
  <si>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</si>
  <si>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</si>
  <si>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</si>
  <si>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</si>
  <si>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</si>
  <si>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</si>
  <si>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</si>
  <si>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</si>
  <si>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</si>
  <si>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</si>
  <si>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</si>
  <si>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</si>
  <si>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</si>
  <si>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</si>
  <si>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</si>
  <si>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</si>
  <si>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</si>
  <si>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</si>
  <si>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</si>
  <si>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</si>
  <si>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</si>
  <si>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</si>
  <si>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</si>
  <si>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</si>
  <si>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</si>
  <si>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</si>
  <si>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</si>
  <si>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</si>
  <si>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</si>
  <si>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</si>
  <si>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</si>
  <si>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</si>
  <si>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</si>
  <si>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</si>
  <si>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</si>
  <si>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</si>
  <si>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</si>
  <si>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</si>
  <si>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</si>
  <si>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</si>
  <si>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</si>
  <si>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</si>
  <si>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</si>
  <si>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</si>
  <si>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</si>
  <si>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</si>
  <si>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</si>
  <si>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</si>
  <si>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</si>
  <si>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</si>
  <si>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</si>
  <si>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</si>
  <si>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</si>
  <si>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</si>
  <si>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</si>
  <si>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</si>
  <si>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</si>
  <si>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</si>
  <si>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</si>
  <si>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</si>
  <si>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</si>
  <si>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</si>
  <si>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</si>
  <si>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</si>
  <si>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</si>
  <si>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</si>
  <si>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</si>
  <si>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</si>
  <si>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</si>
  <si>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</si>
  <si>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</si>
  <si>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</si>
  <si>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</si>
  <si>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</si>
  <si>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</si>
  <si>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</si>
  <si>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</si>
  <si>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</si>
  <si>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</si>
  <si>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</si>
  <si>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</si>
  <si>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</si>
  <si>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</si>
  <si>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</si>
  <si>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</si>
  <si>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</si>
  <si>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</si>
  <si>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</si>
  <si>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</si>
  <si>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</si>
  <si>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</si>
  <si>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</si>
  <si>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</si>
  <si>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</si>
  <si>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</si>
  <si>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</si>
  <si>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</si>
  <si>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</si>
  <si>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</si>
  <si>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</si>
  <si>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</si>
  <si>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</si>
  <si>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</si>
  <si>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</si>
  <si>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</si>
  <si>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</si>
  <si>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</si>
  <si>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</si>
  <si>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</si>
  <si>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</si>
  <si>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</si>
  <si>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</si>
  <si>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</si>
  <si>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</si>
  <si>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</si>
  <si>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</si>
  <si>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</si>
  <si>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</si>
  <si>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</si>
  <si>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</si>
  <si>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</si>
  <si>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</si>
  <si>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</si>
  <si>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</si>
  <si>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</si>
  <si>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</si>
  <si>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</si>
  <si>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</si>
  <si>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</si>
  <si>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</si>
  <si>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</si>
  <si>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</si>
  <si>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</si>
  <si>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</si>
  <si>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</si>
  <si>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</si>
  <si>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</si>
  <si>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</si>
  <si>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</si>
  <si>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</si>
  <si>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</si>
  <si>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</si>
  <si>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</si>
  <si>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</si>
  <si>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</si>
  <si>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</si>
  <si>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</si>
  <si>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</si>
  <si>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</si>
  <si>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</si>
  <si>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</si>
  <si>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</si>
  <si>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</si>
  <si>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</si>
  <si>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</si>
  <si>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</si>
  <si>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</si>
  <si>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</si>
  <si>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</si>
  <si>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</si>
  <si>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</si>
  <si>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</si>
  <si>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</si>
  <si>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</si>
  <si>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</si>
  <si>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</si>
  <si>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</si>
  <si>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</si>
  <si>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</si>
  <si>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</si>
  <si>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</si>
  <si>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</si>
  <si>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</si>
  <si>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</si>
  <si>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</si>
  <si>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</si>
  <si>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</si>
  <si>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</si>
  <si>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</si>
  <si>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</si>
  <si>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</si>
  <si>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</si>
  <si>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</si>
  <si>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</si>
  <si>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</si>
  <si>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</si>
  <si>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</si>
  <si>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</si>
  <si>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</si>
  <si>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</si>
  <si>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</si>
  <si>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</si>
  <si>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</si>
  <si>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</si>
  <si>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</si>
  <si>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</si>
  <si>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</si>
  <si>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</si>
  <si>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</si>
  <si>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</si>
  <si>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</si>
  <si>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</si>
  <si>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</si>
  <si>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</si>
  <si>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</si>
  <si>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</si>
  <si>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</si>
  <si>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</si>
  <si>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</si>
  <si>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</si>
  <si>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</si>
  <si>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</si>
  <si>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</si>
  <si>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</si>
  <si>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</si>
  <si>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</si>
  <si>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</si>
  <si>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</si>
  <si>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</si>
  <si>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</si>
  <si>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</si>
  <si>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</si>
  <si>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</si>
  <si>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</si>
  <si>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</si>
  <si>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</si>
  <si>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</si>
  <si>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</si>
  <si>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</si>
  <si>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</si>
  <si>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</si>
  <si>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</si>
  <si>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</si>
  <si>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</si>
  <si>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</si>
  <si>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</si>
  <si>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</si>
  <si>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</si>
  <si>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</si>
  <si>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</si>
  <si>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</si>
  <si>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</si>
  <si>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</si>
  <si>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</si>
  <si>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</si>
  <si>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</si>
  <si>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</si>
  <si>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</si>
  <si>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</si>
  <si>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</si>
  <si>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</si>
  <si>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</si>
  <si>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</si>
  <si>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</si>
  <si>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</si>
  <si>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</si>
  <si>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</si>
  <si>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</si>
  <si>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</si>
  <si>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</si>
  <si>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</si>
  <si>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</si>
  <si>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</si>
  <si>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</si>
  <si>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</si>
  <si>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</si>
  <si>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</si>
  <si>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</si>
  <si>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</si>
  <si>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</si>
  <si>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</si>
  <si>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</si>
  <si>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</si>
  <si>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</si>
  <si>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</si>
  <si>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</si>
  <si>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</si>
  <si>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</si>
  <si>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</si>
  <si>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</si>
  <si>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</si>
  <si>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</si>
  <si>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</si>
  <si>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</si>
  <si>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</si>
  <si>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</si>
  <si>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</si>
  <si>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</si>
  <si>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</si>
  <si>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</si>
  <si>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</si>
  <si>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</si>
  <si>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</si>
  <si>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</si>
  <si>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</si>
  <si>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</si>
  <si>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</si>
  <si>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</si>
  <si>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</si>
  <si>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</si>
  <si>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</si>
  <si>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</si>
  <si>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</si>
  <si>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</si>
  <si>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</si>
  <si>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</si>
  <si>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</si>
  <si>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</si>
  <si>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</si>
  <si>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</si>
  <si>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</si>
  <si>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</si>
  <si>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</si>
  <si>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</si>
  <si>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</si>
  <si>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</si>
  <si>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</si>
  <si>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</si>
  <si>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</si>
  <si>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</si>
  <si>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</si>
  <si>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</si>
  <si>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</si>
  <si>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</si>
  <si>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</si>
  <si>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</si>
  <si>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</si>
  <si>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</si>
  <si>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</si>
  <si>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</si>
  <si>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</si>
  <si>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</si>
  <si>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</si>
  <si>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</si>
  <si>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</si>
  <si>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</si>
  <si>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</si>
  <si>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</si>
  <si>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</si>
  <si>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</si>
  <si>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</si>
  <si>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</si>
  <si>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</si>
  <si>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</si>
  <si>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</si>
  <si>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</si>
  <si>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</si>
  <si>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</si>
  <si>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</si>
  <si>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</si>
  <si>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</si>
  <si>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</si>
  <si>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</si>
  <si>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</si>
  <si>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</si>
  <si>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</si>
  <si>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</si>
  <si>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</si>
  <si>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</si>
  <si>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</si>
  <si>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</si>
  <si>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</si>
  <si>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</si>
  <si>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</si>
  <si>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</si>
  <si>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</si>
  <si>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</si>
  <si>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</si>
  <si>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</si>
  <si>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</si>
  <si>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</si>
  <si>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</si>
  <si>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</si>
  <si>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</si>
  <si>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</si>
  <si>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</si>
  <si>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</si>
  <si>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</si>
  <si>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</si>
  <si>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</si>
  <si>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</si>
  <si>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</si>
  <si>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</si>
  <si>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</si>
  <si>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</si>
  <si>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</si>
  <si>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</si>
  <si>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</si>
  <si>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</si>
  <si>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</si>
  <si>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</si>
  <si>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</si>
  <si>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</si>
  <si>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</si>
  <si>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</si>
  <si>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</si>
  <si>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</si>
  <si>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</si>
  <si>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</si>
  <si>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</si>
  <si>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</si>
  <si>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</si>
  <si>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</si>
  <si>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</si>
  <si>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</si>
  <si>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</si>
  <si>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</si>
  <si>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</si>
  <si>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</si>
  <si>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</si>
  <si>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</si>
  <si>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</si>
  <si>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</si>
  <si>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</si>
  <si>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</si>
  <si>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</si>
  <si>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</si>
  <si>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</si>
  <si>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</si>
  <si>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</si>
  <si>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</si>
  <si>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</si>
  <si>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</si>
  <si>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</si>
  <si>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</si>
  <si>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</si>
  <si>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</si>
  <si>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</si>
  <si>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</si>
  <si>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</si>
  <si>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</si>
  <si>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</si>
  <si>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</si>
  <si>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</si>
  <si>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</si>
  <si>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</si>
  <si>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</si>
  <si>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</si>
  <si>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</si>
  <si>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</si>
  <si>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</si>
  <si>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</si>
  <si>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</si>
  <si>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</si>
  <si>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</si>
  <si>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</si>
  <si>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</si>
  <si>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</si>
  <si>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</si>
  <si>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</si>
  <si>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</si>
  <si>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</si>
  <si>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</si>
  <si>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</si>
  <si>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</si>
  <si>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</si>
  <si>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</si>
  <si>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</si>
  <si>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</si>
  <si>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</si>
  <si>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</si>
  <si>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</si>
  <si>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</si>
  <si>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</si>
  <si>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</si>
  <si>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</si>
  <si>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</si>
  <si>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</si>
  <si>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</si>
  <si>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</si>
  <si>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</si>
  <si>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</si>
  <si>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</si>
  <si>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</si>
  <si>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</si>
  <si>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</si>
  <si>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</si>
  <si>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</si>
  <si>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</si>
  <si>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</si>
  <si>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</si>
  <si>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</si>
  <si>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</si>
  <si>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</si>
  <si>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</si>
  <si>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</si>
  <si>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</si>
  <si>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</si>
  <si>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</si>
  <si>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</si>
  <si>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</si>
  <si>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</si>
  <si>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</si>
  <si>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</si>
  <si>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</si>
  <si>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</si>
  <si>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</si>
  <si>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</si>
  <si>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</si>
  <si>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</si>
  <si>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</si>
  <si>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</si>
  <si>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</si>
  <si>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</si>
  <si>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</si>
  <si>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</si>
  <si>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</si>
  <si>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</si>
  <si>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</si>
  <si>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</si>
  <si>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</si>
  <si>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</si>
  <si>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</si>
  <si>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</si>
  <si>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</si>
  <si>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</si>
  <si>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</si>
  <si>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</si>
  <si>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</si>
  <si>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</si>
  <si>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</si>
  <si>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</si>
  <si>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</si>
  <si>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</si>
  <si>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</si>
  <si>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</si>
  <si>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</si>
  <si>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</si>
  <si>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</si>
  <si>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</si>
  <si>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</si>
  <si>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</si>
  <si>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</si>
  <si>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</si>
  <si>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</si>
  <si>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</si>
  <si>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</si>
  <si>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</si>
  <si>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</si>
  <si>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</si>
  <si>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</si>
  <si>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</si>
  <si>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</si>
  <si>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</si>
  <si>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</si>
  <si>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</si>
  <si>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</si>
  <si>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</si>
  <si>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</si>
  <si>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</si>
  <si>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</si>
  <si>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</si>
  <si>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</si>
  <si>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</si>
  <si>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</si>
  <si>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</si>
  <si>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</si>
  <si>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</si>
  <si>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</si>
  <si>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</si>
  <si>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</si>
  <si>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</si>
  <si>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</si>
  <si>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</si>
  <si>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</si>
  <si>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</si>
  <si>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</si>
  <si>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</si>
  <si>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</si>
  <si>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</si>
  <si>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</si>
  <si>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</si>
  <si>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</si>
  <si>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</si>
  <si>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</si>
  <si>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</si>
  <si>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</si>
  <si>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</si>
  <si>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</si>
  <si>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</si>
  <si>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</si>
  <si>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</si>
  <si>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</si>
  <si>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</si>
  <si>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</si>
  <si>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</si>
  <si>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</si>
  <si>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</si>
  <si>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</si>
  <si>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</si>
  <si>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</si>
  <si>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</si>
  <si>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</si>
  <si>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</si>
  <si>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</si>
  <si>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</si>
  <si>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</si>
  <si>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</si>
  <si>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</si>
  <si>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</si>
  <si>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</si>
  <si>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</si>
  <si>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</si>
  <si>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</si>
  <si>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</si>
  <si>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</si>
  <si>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</si>
  <si>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</si>
  <si>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</si>
  <si>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</si>
  <si>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</si>
  <si>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</si>
  <si>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</si>
  <si>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</si>
  <si>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</si>
  <si>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</si>
  <si>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</si>
  <si>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</si>
  <si>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</si>
  <si>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</si>
  <si>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</si>
  <si>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</si>
  <si>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</si>
  <si>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</si>
  <si>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</si>
  <si>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</si>
  <si>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</si>
  <si>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</si>
  <si>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</si>
  <si>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</si>
  <si>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</si>
  <si>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</si>
  <si>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</si>
  <si>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</si>
  <si>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</si>
  <si>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</si>
  <si>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</si>
  <si>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</si>
  <si>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</si>
  <si>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</si>
  <si>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</si>
  <si>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</si>
  <si>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</si>
  <si>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</si>
  <si>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</si>
  <si>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</si>
  <si>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</si>
  <si>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</si>
  <si>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</si>
  <si>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</si>
  <si>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</si>
  <si>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</si>
  <si>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</si>
  <si>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</si>
  <si>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</si>
  <si>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</si>
  <si>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</si>
  <si>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</si>
  <si>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</si>
  <si>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</si>
  <si>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</si>
  <si>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</si>
  <si>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</si>
  <si>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</si>
  <si>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</si>
  <si>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</si>
  <si>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</si>
  <si>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</si>
  <si>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</si>
  <si>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</si>
  <si>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</si>
  <si>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</si>
  <si>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</si>
  <si>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</si>
  <si>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</si>
  <si>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</si>
  <si>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</si>
  <si>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</si>
  <si>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</si>
  <si>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</si>
  <si>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</si>
  <si>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</si>
  <si>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</si>
  <si>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</si>
  <si>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</si>
  <si>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</si>
  <si>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</si>
  <si>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</si>
  <si>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</si>
  <si>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</si>
  <si>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</si>
  <si>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</si>
  <si>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</si>
  <si>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</si>
  <si>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</si>
  <si>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</si>
  <si>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</si>
  <si>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</si>
  <si>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</si>
  <si>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</si>
  <si>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</si>
  <si>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</si>
  <si>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</si>
  <si>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</si>
  <si>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</si>
  <si>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</si>
  <si>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</si>
  <si>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</si>
  <si>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</si>
  <si>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</si>
  <si>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</si>
  <si>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</si>
  <si>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</si>
  <si>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</si>
  <si>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</si>
  <si>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</si>
  <si>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</si>
  <si>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</si>
  <si>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</si>
  <si>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</si>
  <si>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</si>
  <si>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</si>
  <si>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</si>
  <si>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</si>
  <si>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</si>
  <si>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</si>
  <si>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</si>
  <si>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</si>
  <si>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</si>
  <si>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</si>
  <si>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</si>
  <si>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</si>
  <si>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</si>
  <si>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</si>
  <si>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</si>
  <si>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</si>
  <si>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</si>
  <si>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</si>
  <si>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</si>
  <si>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</si>
  <si>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</si>
  <si>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</si>
  <si>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</si>
  <si>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</si>
  <si>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</si>
  <si>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</si>
  <si>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</si>
  <si>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</si>
  <si>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</si>
  <si>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</si>
  <si>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</si>
  <si>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</si>
  <si>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</si>
  <si>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</si>
  <si>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</si>
  <si>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</si>
  <si>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</si>
  <si>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</si>
  <si>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</si>
  <si>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</si>
  <si>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</si>
  <si>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</si>
  <si>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</si>
  <si>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</si>
  <si>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</si>
  <si>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</si>
  <si>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</si>
  <si>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</si>
  <si>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</si>
  <si>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</si>
  <si>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</si>
  <si>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</si>
  <si>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</si>
  <si>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</si>
  <si>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</si>
  <si>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</si>
  <si>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</si>
  <si>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</si>
  <si>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</si>
  <si>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</si>
  <si>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</si>
  <si>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</si>
  <si>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</si>
  <si>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</si>
  <si>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</si>
  <si>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</si>
  <si>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</si>
  <si>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</si>
  <si>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</si>
  <si>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</si>
  <si>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</si>
  <si>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</si>
  <si>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</si>
  <si>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</si>
  <si>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</si>
  <si>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</si>
  <si>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</si>
  <si>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</si>
  <si>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</si>
  <si>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</si>
  <si>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</si>
  <si>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</si>
  <si>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</si>
  <si>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</si>
  <si>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</si>
  <si>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</si>
  <si>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</si>
  <si>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</si>
  <si>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</si>
  <si>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</si>
  <si>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</si>
  <si>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</si>
  <si>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</si>
  <si>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</si>
  <si>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</si>
  <si>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</si>
  <si>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</si>
  <si>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</si>
  <si>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</si>
  <si>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</si>
  <si>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</si>
  <si>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</si>
  <si>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</si>
  <si>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</si>
  <si>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</si>
  <si>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</si>
  <si>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</si>
  <si>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</si>
  <si>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</si>
  <si>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</si>
  <si>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</si>
  <si>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</si>
  <si>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</si>
  <si>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</si>
  <si>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</si>
  <si>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</si>
  <si>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</si>
  <si>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</si>
  <si>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</si>
  <si>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</si>
  <si>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</si>
  <si>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</si>
  <si>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</si>
  <si>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</si>
  <si>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</si>
  <si>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</si>
  <si>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</si>
  <si>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</si>
  <si>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</si>
  <si>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</si>
  <si>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</si>
  <si>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</si>
  <si>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</si>
  <si>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</si>
  <si>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</si>
  <si>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</si>
  <si>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</si>
  <si>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</si>
  <si>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</si>
  <si>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</si>
  <si>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</si>
  <si>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</si>
  <si>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</si>
  <si>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</si>
  <si>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</si>
  <si>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</si>
  <si>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</si>
  <si>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</si>
  <si>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</si>
  <si>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</si>
  <si>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</si>
  <si>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</si>
  <si>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</si>
  <si>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</si>
  <si>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</si>
  <si>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</si>
  <si>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</si>
  <si>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</si>
  <si>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</si>
  <si>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</si>
  <si>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</si>
  <si>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</si>
  <si>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</si>
  <si>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</si>
  <si>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</si>
  <si>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</si>
  <si>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</si>
  <si>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</si>
  <si>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</si>
  <si>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</si>
  <si>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</si>
  <si>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</si>
  <si>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</si>
  <si>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</si>
  <si>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</si>
  <si>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</si>
  <si>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</si>
  <si>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</si>
  <si>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</si>
  <si>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</si>
  <si>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</si>
  <si>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</si>
  <si>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</si>
  <si>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</si>
  <si>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</si>
  <si>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</si>
  <si>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</si>
  <si>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</si>
  <si>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</si>
  <si>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</si>
  <si>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</si>
  <si>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</si>
  <si>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</si>
  <si>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</si>
  <si>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</si>
  <si>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</si>
  <si>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</si>
  <si>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</si>
  <si>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</si>
  <si>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</si>
  <si>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</si>
  <si>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</si>
  <si>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</si>
  <si>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</si>
  <si>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</si>
  <si>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</si>
  <si>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</si>
  <si>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</si>
  <si>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</si>
  <si>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</si>
  <si>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</si>
  <si>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</si>
  <si>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</si>
  <si>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</si>
  <si>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</si>
  <si>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</si>
  <si>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</si>
  <si>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</si>
  <si>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</si>
  <si>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</si>
  <si>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</si>
  <si>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</si>
  <si>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</si>
  <si>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</si>
  <si>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</si>
  <si>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</si>
  <si>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</si>
  <si>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</si>
  <si>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</si>
  <si>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</si>
  <si>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</si>
  <si>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</si>
  <si>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</si>
  <si>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</si>
  <si>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</si>
  <si>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</si>
  <si>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</si>
  <si>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</si>
  <si>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</si>
  <si>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</si>
  <si>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</si>
  <si>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</si>
  <si>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</si>
  <si>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</si>
  <si>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</si>
  <si>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</si>
  <si>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</si>
  <si>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</si>
  <si>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</si>
  <si>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</si>
  <si>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</si>
  <si>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</si>
  <si>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</si>
  <si>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</si>
  <si>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</si>
  <si>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</si>
  <si>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</si>
  <si>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</si>
  <si>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</si>
  <si>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</si>
  <si>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</si>
  <si>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</si>
  <si>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</si>
  <si>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</si>
  <si>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</si>
  <si>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</si>
  <si>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</si>
  <si>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</si>
  <si>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</si>
  <si>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</si>
  <si>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</si>
  <si>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</si>
  <si>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</si>
  <si>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</si>
  <si>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</si>
  <si>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</si>
  <si>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</si>
  <si>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</si>
  <si>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</si>
  <si>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</si>
  <si>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</si>
  <si>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</si>
  <si>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</si>
  <si>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</si>
  <si>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</si>
  <si>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</si>
  <si>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</si>
  <si>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</si>
  <si>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</si>
  <si>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</si>
  <si>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</si>
  <si>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</si>
  <si>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</si>
  <si>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</si>
  <si>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</si>
  <si>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</si>
  <si>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</si>
  <si>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</si>
  <si>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</si>
  <si>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</si>
  <si>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</si>
  <si>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</si>
  <si>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</si>
  <si>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</si>
  <si>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</si>
  <si>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</si>
  <si>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</si>
  <si>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</si>
  <si>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</si>
  <si>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</si>
  <si>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</si>
  <si>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</si>
  <si>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</si>
  <si>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</si>
  <si>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</si>
  <si>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</si>
  <si>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</si>
  <si>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</si>
  <si>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</si>
  <si>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</si>
  <si>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</si>
  <si>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</si>
  <si>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</si>
  <si>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</si>
  <si>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</si>
  <si>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</si>
  <si>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</si>
  <si>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</si>
  <si>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</si>
  <si>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</si>
  <si>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</si>
  <si>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</si>
  <si>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</si>
  <si>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</si>
  <si>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</si>
  <si>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</si>
  <si>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</si>
  <si>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</si>
  <si>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</si>
  <si>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</si>
  <si>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</si>
  <si>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</si>
  <si>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</si>
  <si>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</si>
  <si>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</si>
  <si>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</si>
  <si>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</si>
  <si>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</si>
  <si>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</si>
  <si>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</si>
  <si>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</si>
  <si>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</si>
  <si>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</si>
  <si>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</si>
  <si>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</si>
  <si>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</si>
  <si>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</si>
  <si>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</si>
  <si>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</si>
  <si>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</si>
  <si>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</si>
  <si>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</si>
  <si>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</si>
  <si>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</si>
  <si>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</si>
  <si>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</si>
  <si>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</si>
  <si>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</si>
  <si>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</si>
  <si>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</si>
  <si>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</si>
  <si>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</si>
  <si>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</si>
  <si>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</si>
  <si>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</si>
  <si>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</si>
  <si>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</si>
  <si>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</si>
  <si>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</si>
  <si>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</si>
  <si>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</si>
  <si>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</si>
  <si>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</si>
  <si>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</si>
  <si>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</si>
  <si>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</si>
  <si>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</si>
  <si>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</si>
  <si>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</si>
  <si>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</si>
  <si>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</si>
  <si>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</si>
  <si>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</si>
  <si>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</si>
  <si>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</si>
  <si>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</si>
  <si>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</si>
  <si>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</si>
  <si>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</si>
  <si>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</si>
  <si>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</si>
  <si>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</si>
  <si>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</si>
  <si>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</si>
  <si>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</si>
  <si>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</si>
  <si>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</si>
  <si>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</si>
  <si>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</si>
  <si>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</si>
  <si>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</si>
  <si>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</si>
  <si>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</si>
  <si>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</si>
  <si>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</si>
  <si>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</si>
  <si>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</si>
  <si>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</si>
  <si>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</si>
  <si>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</si>
  <si>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</si>
  <si>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</si>
  <si>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</si>
  <si>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</si>
  <si>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</si>
  <si>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</si>
  <si>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</si>
  <si>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</si>
  <si>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</si>
  <si>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</si>
  <si>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</si>
  <si>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</si>
  <si>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</si>
  <si>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</si>
  <si>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</si>
  <si>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</si>
  <si>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</si>
  <si>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</si>
  <si>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</si>
  <si>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</si>
  <si>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</si>
  <si>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</si>
  <si>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</si>
  <si>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</si>
  <si>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</si>
  <si>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</si>
  <si>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</si>
  <si>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</si>
  <si>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</si>
  <si>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</si>
  <si>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</si>
  <si>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</si>
  <si>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</si>
  <si>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</si>
  <si>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</si>
  <si>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</si>
  <si>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</si>
  <si>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</si>
  <si>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</si>
  <si>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</si>
  <si>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</si>
  <si>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</si>
  <si>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</si>
  <si>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</si>
  <si>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</si>
  <si>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</si>
  <si>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</si>
  <si>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</si>
  <si>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</si>
  <si>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</si>
  <si>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</si>
  <si>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</si>
  <si>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</si>
  <si>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</si>
  <si>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</si>
  <si>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</si>
  <si>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</si>
  <si>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</si>
  <si>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</si>
  <si>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</si>
  <si>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</si>
  <si>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</si>
  <si>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</si>
  <si>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</si>
  <si>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</si>
  <si>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</si>
  <si>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</si>
  <si>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</si>
  <si>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</si>
  <si>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</si>
  <si>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</si>
  <si>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</si>
  <si>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</si>
  <si>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</si>
  <si>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</si>
  <si>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</si>
  <si>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</si>
  <si>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</si>
  <si>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</si>
  <si>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</si>
  <si>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</si>
  <si>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</si>
  <si>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</si>
  <si>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</si>
  <si>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</si>
  <si>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</si>
  <si>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</si>
  <si>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</si>
  <si>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</si>
  <si>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</si>
  <si>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</si>
  <si>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</si>
  <si>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</si>
  <si>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</si>
  <si>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</si>
  <si>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</si>
  <si>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</si>
  <si>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</si>
  <si>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</si>
  <si>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</si>
  <si>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</si>
  <si>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</si>
  <si>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</si>
  <si>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</si>
  <si>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</si>
  <si>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</si>
  <si>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</si>
  <si>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</si>
  <si>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</si>
  <si>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</si>
  <si>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</si>
  <si>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</si>
  <si>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</si>
  <si>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</si>
  <si>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</si>
  <si>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</si>
  <si>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</si>
  <si>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</si>
  <si>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</si>
  <si>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</si>
  <si>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</si>
  <si>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</si>
  <si>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</si>
  <si>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</si>
  <si>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</si>
  <si>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</si>
  <si>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</si>
  <si>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</si>
  <si>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</si>
  <si>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</si>
  <si>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</si>
  <si>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</si>
  <si>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</si>
  <si>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</si>
  <si>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</si>
  <si>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</si>
  <si>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</si>
  <si>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</si>
  <si>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</si>
  <si>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</si>
  <si>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</si>
  <si>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</si>
  <si>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</si>
  <si>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</si>
  <si>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</si>
  <si>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</si>
  <si>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</si>
  <si>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</si>
  <si>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</si>
  <si>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</si>
  <si>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</si>
  <si>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</si>
  <si>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</si>
  <si>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</si>
  <si>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</si>
  <si>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</si>
  <si>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</si>
  <si>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</si>
  <si>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</si>
  <si>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</si>
  <si>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</si>
  <si>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</si>
  <si>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</si>
  <si>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</si>
  <si>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</si>
  <si>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</si>
  <si>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</si>
  <si>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</si>
  <si>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</si>
  <si>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</si>
  <si>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</si>
  <si>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</si>
  <si>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</si>
  <si>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</si>
  <si>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</si>
  <si>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</si>
  <si>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</si>
  <si>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</si>
  <si>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</si>
  <si>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</si>
  <si>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</si>
  <si>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</si>
  <si>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</si>
  <si>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</si>
  <si>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</si>
  <si>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</si>
  <si>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</si>
  <si>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</si>
  <si>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</si>
  <si>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</si>
  <si>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</si>
  <si>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</si>
  <si>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</si>
  <si>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</si>
  <si>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</si>
  <si>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</si>
  <si>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</si>
  <si>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</si>
  <si>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</si>
  <si>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</si>
  <si>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</si>
  <si>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</si>
  <si>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</si>
  <si>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</si>
  <si>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</si>
  <si>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</si>
  <si>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</si>
  <si>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</si>
  <si>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</si>
  <si>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</si>
  <si>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</si>
  <si>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</si>
  <si>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</si>
  <si>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</si>
  <si>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</si>
  <si>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</si>
  <si>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</si>
  <si>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</si>
  <si>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</si>
  <si>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</si>
  <si>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</si>
  <si>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</si>
  <si>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</si>
  <si>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</si>
  <si>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</si>
  <si>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</si>
  <si>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</si>
  <si>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</si>
  <si>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</si>
  <si>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</si>
  <si>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</si>
  <si>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</si>
  <si>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</si>
  <si>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</si>
  <si>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</si>
  <si>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</si>
  <si>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</si>
  <si>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</si>
  <si>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</si>
  <si>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</si>
  <si>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</si>
  <si>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</si>
  <si>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</si>
  <si>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</si>
  <si>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</si>
  <si>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</si>
  <si>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</si>
  <si>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</si>
  <si>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</si>
  <si>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</si>
  <si>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</si>
  <si>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</si>
  <si>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</si>
  <si>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</si>
  <si>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</si>
  <si>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</si>
  <si>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</si>
  <si>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</si>
  <si>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</si>
  <si>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</si>
  <si>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</si>
  <si>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</si>
  <si>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</si>
  <si>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</si>
  <si>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</si>
  <si>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</si>
  <si>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</si>
  <si>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</si>
  <si>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</si>
  <si>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</si>
  <si>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</si>
  <si>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</si>
  <si>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</si>
  <si>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</si>
  <si>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</si>
  <si>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</si>
  <si>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</si>
  <si>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</si>
  <si>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</si>
  <si>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</si>
  <si>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</si>
  <si>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</si>
  <si>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</si>
  <si>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</si>
  <si>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</si>
  <si>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</si>
  <si>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</si>
  <si>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</si>
  <si>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</si>
  <si>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</si>
  <si>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</si>
  <si>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</si>
  <si>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</si>
  <si>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</si>
  <si>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</si>
  <si>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</si>
  <si>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</si>
  <si>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</si>
  <si>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</si>
  <si>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</si>
  <si>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</si>
  <si>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</si>
  <si>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</si>
  <si>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</si>
  <si>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</si>
  <si>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</si>
  <si>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</si>
  <si>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</si>
  <si>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</si>
  <si>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</si>
  <si>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</si>
  <si>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</si>
  <si>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</si>
  <si>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</si>
  <si>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</si>
  <si>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</si>
  <si>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</si>
  <si>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</si>
  <si>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</si>
  <si>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</si>
  <si>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</si>
  <si>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</si>
  <si>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</si>
  <si>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</si>
  <si>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</si>
  <si>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</si>
  <si>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</si>
  <si>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</si>
  <si>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</si>
  <si>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</si>
  <si>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</si>
  <si>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</si>
  <si>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</si>
  <si>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</si>
  <si>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</si>
  <si>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</si>
  <si>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</si>
  <si>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</si>
  <si>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</si>
  <si>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</si>
  <si>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</si>
  <si>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</si>
  <si>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</si>
  <si>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</si>
  <si>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</si>
  <si>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</si>
  <si>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</si>
  <si>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</si>
  <si>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</si>
  <si>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</si>
  <si>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</si>
  <si>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</si>
  <si>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</si>
  <si>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</si>
  <si>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</si>
  <si>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</si>
  <si>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</si>
  <si>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</si>
  <si>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</si>
  <si>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</si>
  <si>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</si>
  <si>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</si>
  <si>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</si>
  <si>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</si>
  <si>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</si>
  <si>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</si>
  <si>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</si>
  <si>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</si>
  <si>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</si>
  <si>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</si>
  <si>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</si>
  <si>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</si>
  <si>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</si>
  <si>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</si>
  <si>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</si>
  <si>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</si>
  <si>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</si>
  <si>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</si>
  <si>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</si>
  <si>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</si>
  <si>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</si>
  <si>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</si>
  <si>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</si>
  <si>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</si>
  <si>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</si>
  <si>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</si>
  <si>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</si>
  <si>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</si>
  <si>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</si>
  <si>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</si>
  <si>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</si>
  <si>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</si>
  <si>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</si>
  <si>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</si>
  <si>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</si>
  <si>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</si>
  <si>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</si>
  <si>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</si>
  <si>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</si>
  <si>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</si>
  <si>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</si>
  <si>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</si>
  <si>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</si>
  <si>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</si>
  <si>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</si>
  <si>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</si>
  <si>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</si>
  <si>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</si>
  <si>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</si>
  <si>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</si>
  <si>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</si>
  <si>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</si>
  <si>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</si>
  <si>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</si>
  <si>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</si>
  <si>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</si>
  <si>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</si>
  <si>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</si>
  <si>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</si>
  <si>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</si>
  <si>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</si>
  <si>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</si>
  <si>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</si>
  <si>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</si>
  <si>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</si>
  <si>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</si>
  <si>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</si>
  <si>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</si>
  <si>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</si>
  <si>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</si>
  <si>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</si>
  <si>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</si>
  <si>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</si>
  <si>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</si>
  <si>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</si>
  <si>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</si>
  <si>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</si>
  <si>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</si>
  <si>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</si>
  <si>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</si>
  <si>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</si>
  <si>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</si>
  <si>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</si>
  <si>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</si>
  <si>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</si>
  <si>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</si>
  <si>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</si>
  <si>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</si>
  <si>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</si>
  <si>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</si>
  <si>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</si>
  <si>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</si>
  <si>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</si>
  <si>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</si>
  <si>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</si>
  <si>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</si>
  <si>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</si>
  <si>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</si>
  <si>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</si>
  <si>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</si>
  <si>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</si>
  <si>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</si>
  <si>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</si>
  <si>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</si>
  <si>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</si>
  <si>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</si>
  <si>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</si>
  <si>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</si>
  <si>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</si>
  <si>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</si>
  <si>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</si>
  <si>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</si>
  <si>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</si>
  <si>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</si>
  <si>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</si>
  <si>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</si>
  <si>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</si>
  <si>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</si>
  <si>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</si>
  <si>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</si>
  <si>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</si>
  <si>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</si>
  <si>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</si>
  <si>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</si>
  <si>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</si>
  <si>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</si>
  <si>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</si>
  <si>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</si>
  <si>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</si>
  <si>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</si>
  <si>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</si>
  <si>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</si>
  <si>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</si>
  <si>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</si>
  <si>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</si>
  <si>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</si>
  <si>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</si>
  <si>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</si>
  <si>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</si>
  <si>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</si>
  <si>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</si>
  <si>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</si>
  <si>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</si>
  <si>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</si>
  <si>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</si>
  <si>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</si>
  <si>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</si>
  <si>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</si>
  <si>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</si>
  <si>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</si>
  <si>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</si>
  <si>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</si>
  <si>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</si>
  <si>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</si>
  <si>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</si>
  <si>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</si>
  <si>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</si>
  <si>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</si>
  <si>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</si>
  <si>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</si>
  <si>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</si>
  <si>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</si>
  <si>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</si>
  <si>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</si>
  <si>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</si>
  <si>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</si>
  <si>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</si>
  <si>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</si>
  <si>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</si>
  <si>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</si>
  <si>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</si>
  <si>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</si>
  <si>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</si>
  <si>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</si>
  <si>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</si>
  <si>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</si>
  <si>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</si>
  <si>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</si>
  <si>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</si>
  <si>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</si>
  <si>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</si>
  <si>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</si>
  <si>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</si>
  <si>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</si>
  <si>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</si>
  <si>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</si>
  <si>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</si>
  <si>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</si>
  <si>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</si>
  <si>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</si>
  <si>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</si>
  <si>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</si>
  <si>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</si>
  <si>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</si>
  <si>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</si>
  <si>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</si>
  <si>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</si>
  <si>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</si>
  <si>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</si>
  <si>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</si>
  <si>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</si>
  <si>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</si>
  <si>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</si>
  <si>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</si>
  <si>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</si>
  <si>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</si>
  <si>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</si>
  <si>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</si>
  <si>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</si>
  <si>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</si>
  <si>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</si>
  <si>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</si>
  <si>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</si>
  <si>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</si>
  <si>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</si>
  <si>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</si>
  <si>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</si>
  <si>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</si>
  <si>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</si>
  <si>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</si>
  <si>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</si>
  <si>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</si>
  <si>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</si>
  <si>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</si>
  <si>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</si>
  <si>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</si>
  <si>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</si>
  <si>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</si>
  <si>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</si>
  <si>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</si>
  <si>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</si>
  <si>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</si>
  <si>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</si>
  <si>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</si>
  <si>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</si>
  <si>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</si>
  <si>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</si>
  <si>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</si>
  <si>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</si>
  <si>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</si>
  <si>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</si>
  <si>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</si>
  <si>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</si>
  <si>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</si>
  <si>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</si>
  <si>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</si>
  <si>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</si>
  <si>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</si>
  <si>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</si>
  <si>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</si>
  <si>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</si>
  <si>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</si>
  <si>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</si>
  <si>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</si>
  <si>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</si>
  <si>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</si>
  <si>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</si>
  <si>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</si>
  <si>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</si>
  <si>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</si>
  <si>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</si>
  <si>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</si>
  <si>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</si>
  <si>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</si>
  <si>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</si>
  <si>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</si>
  <si>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</si>
  <si>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</si>
  <si>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</si>
  <si>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</si>
  <si>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</si>
  <si>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</si>
  <si>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</si>
  <si>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</si>
  <si>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</si>
  <si>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</si>
  <si>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</si>
  <si>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</si>
  <si>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</si>
  <si>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</si>
  <si>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</si>
  <si>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</si>
  <si>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</si>
  <si>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</si>
  <si>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</si>
  <si>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</si>
  <si>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</si>
  <si>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</si>
  <si>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</si>
  <si>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</si>
  <si>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</si>
  <si>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</si>
  <si>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</si>
  <si>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</si>
  <si>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</si>
  <si>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</si>
  <si>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</si>
  <si>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</si>
  <si>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</si>
  <si>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</si>
  <si>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</si>
  <si>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</si>
  <si>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</si>
  <si>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</si>
  <si>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</si>
  <si>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</si>
  <si>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</si>
  <si>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</si>
  <si>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</si>
  <si>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</si>
  <si>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</si>
  <si>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</si>
  <si>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</si>
  <si>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</si>
  <si>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</si>
  <si>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</si>
  <si>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</si>
  <si>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</si>
  <si>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</si>
  <si>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</si>
  <si>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</si>
  <si>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</si>
  <si>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</si>
  <si>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</si>
  <si>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</si>
  <si>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</si>
  <si>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</si>
  <si>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</si>
  <si>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</si>
  <si>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</si>
  <si>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</si>
  <si>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</si>
  <si>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</si>
  <si>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</si>
  <si>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</si>
  <si>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</si>
  <si>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</si>
  <si>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</si>
  <si>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</si>
  <si>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</si>
  <si>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</si>
  <si>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</si>
  <si>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</si>
  <si>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</si>
  <si>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</si>
  <si>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</si>
  <si>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</si>
  <si>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</si>
  <si>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</si>
  <si>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</si>
  <si>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</si>
  <si>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</si>
  <si>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</si>
  <si>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</si>
  <si>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</si>
  <si>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</si>
  <si>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</si>
  <si>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</si>
  <si>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</si>
  <si>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</si>
  <si>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</si>
  <si>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</si>
  <si>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</si>
  <si>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</si>
  <si>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</si>
  <si>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</si>
  <si>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</si>
  <si>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</si>
  <si>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</si>
  <si>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</si>
  <si>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</si>
  <si>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</si>
  <si>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</si>
  <si>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</si>
  <si>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</si>
  <si>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</si>
  <si>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</si>
  <si>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</si>
  <si>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</si>
  <si>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</si>
  <si>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</si>
  <si>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</si>
  <si>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</si>
  <si>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</si>
  <si>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</si>
  <si>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</si>
  <si>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</si>
  <si>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</si>
  <si>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</si>
  <si>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</si>
  <si>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</si>
  <si>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</si>
  <si>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</si>
  <si>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</si>
  <si>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</si>
  <si>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</si>
  <si>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</si>
  <si>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</si>
  <si>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</si>
  <si>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</si>
  <si>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</si>
  <si>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</si>
  <si>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</si>
  <si>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</si>
  <si>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</si>
  <si>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</si>
  <si>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</si>
  <si>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</si>
  <si>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</si>
  <si>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</si>
  <si>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</si>
  <si>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</si>
  <si>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</si>
  <si>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</si>
  <si>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</si>
  <si>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</si>
  <si>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</si>
  <si>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</si>
  <si>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</si>
  <si>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</si>
  <si>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</si>
  <si>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</si>
  <si>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</si>
  <si>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</si>
  <si>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</si>
  <si>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</si>
  <si>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</si>
  <si>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</si>
  <si>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</si>
  <si>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</si>
  <si>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</si>
  <si>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</si>
  <si>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</si>
  <si>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</si>
  <si>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</si>
  <si>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</si>
  <si>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</si>
  <si>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</si>
  <si>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</si>
  <si>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</si>
  <si>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</si>
  <si>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</si>
  <si>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</si>
  <si>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</si>
  <si>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</si>
  <si>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</si>
  <si>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</si>
  <si>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</si>
  <si>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</si>
  <si>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</si>
  <si>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</si>
  <si>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</si>
  <si>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</si>
  <si>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</si>
  <si>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</si>
  <si>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</si>
  <si>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</si>
  <si>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</si>
  <si>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</si>
  <si>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</si>
  <si>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</si>
  <si>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</si>
  <si>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</si>
  <si>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</si>
  <si>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</si>
  <si>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</si>
  <si>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</si>
  <si>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</si>
  <si>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</si>
  <si>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</si>
  <si>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</si>
  <si>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</si>
  <si>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</si>
  <si>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</si>
  <si>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</si>
  <si>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</si>
  <si>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</si>
  <si>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</si>
  <si>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</si>
  <si>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</si>
  <si>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</si>
  <si>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</si>
  <si>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</si>
  <si>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</si>
  <si>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</si>
  <si>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</si>
  <si>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</si>
  <si>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</si>
  <si>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</si>
  <si>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</si>
  <si>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</si>
  <si>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</si>
  <si>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</si>
  <si>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</si>
  <si>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</si>
  <si>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</si>
  <si>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</si>
  <si>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</si>
  <si>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</si>
  <si>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</si>
  <si>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</si>
  <si>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</si>
  <si>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</si>
  <si>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</si>
  <si>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</si>
  <si>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</si>
  <si>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</si>
  <si>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</si>
  <si>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</si>
  <si>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</si>
  <si>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</si>
  <si>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</si>
  <si>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</si>
  <si>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</si>
  <si>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</si>
  <si>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</si>
  <si>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</si>
  <si>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</si>
  <si>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</si>
  <si>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</si>
  <si>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</si>
  <si>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</si>
  <si>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</si>
  <si>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</si>
  <si>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</si>
  <si>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</si>
  <si>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</si>
  <si>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</si>
  <si>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</si>
  <si>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</si>
  <si>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</si>
  <si>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</si>
  <si>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</si>
  <si>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</si>
  <si>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</si>
  <si>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</si>
  <si>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</si>
  <si>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</si>
  <si>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</si>
  <si>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</si>
  <si>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</si>
  <si>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</si>
  <si>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</si>
  <si>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</si>
  <si>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</si>
  <si>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</si>
  <si>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</si>
  <si>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</si>
  <si>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</si>
  <si>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</si>
  <si>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</si>
  <si>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</si>
  <si>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</si>
  <si>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</si>
  <si>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</si>
  <si>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</si>
  <si>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</si>
  <si>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</si>
  <si>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</si>
  <si>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</si>
  <si>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</si>
  <si>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</si>
  <si>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</si>
  <si>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</si>
  <si>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</si>
  <si>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</si>
  <si>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</si>
  <si>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</si>
  <si>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</si>
  <si>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</si>
  <si>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</si>
  <si>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</si>
  <si>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</si>
  <si>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</si>
  <si>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</si>
  <si>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</si>
  <si>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</si>
  <si>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</si>
  <si>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</si>
  <si>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</si>
  <si>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</si>
  <si>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</si>
  <si>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</si>
  <si>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</si>
  <si>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</si>
  <si>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</si>
  <si>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</si>
  <si>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</si>
  <si>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</si>
  <si>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</si>
  <si>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</si>
  <si>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</si>
  <si>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</si>
  <si>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</si>
  <si>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</si>
  <si>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</si>
  <si>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</si>
  <si>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</si>
  <si>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</si>
  <si>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</si>
  <si>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</si>
  <si>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</si>
  <si>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</si>
  <si>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</si>
  <si>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</si>
  <si>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</si>
  <si>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</si>
  <si>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</si>
  <si>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</si>
  <si>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</si>
  <si>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</si>
  <si>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</si>
  <si>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</si>
  <si>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</si>
  <si>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</si>
  <si>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</si>
  <si>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</si>
  <si>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</si>
  <si>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</si>
  <si>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</si>
  <si>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</si>
  <si>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</si>
  <si>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</si>
  <si>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</si>
  <si>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</si>
  <si>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</si>
  <si>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</si>
  <si>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</si>
  <si>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</si>
  <si>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</si>
  <si>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</si>
  <si>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</si>
  <si>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</si>
  <si>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</si>
  <si>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</si>
  <si>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</si>
  <si>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</si>
  <si>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</si>
  <si>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</si>
  <si>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</si>
  <si>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</si>
  <si>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</si>
  <si>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</si>
  <si>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</si>
  <si>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</si>
  <si>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</si>
  <si>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</si>
  <si>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</si>
  <si>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</si>
  <si>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</si>
  <si>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</si>
  <si>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</si>
  <si>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</si>
  <si>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</si>
  <si>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</si>
  <si>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</si>
  <si>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</si>
  <si>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</si>
  <si>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</si>
  <si>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</si>
  <si>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</si>
  <si>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</si>
  <si>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</si>
  <si>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</si>
  <si>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</si>
  <si>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</si>
  <si>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</si>
  <si>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</si>
  <si>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</si>
  <si>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</si>
  <si>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</si>
  <si>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</si>
  <si>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</si>
  <si>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</si>
  <si>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</si>
  <si>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</si>
  <si>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</si>
  <si>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</si>
  <si>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</si>
  <si>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</si>
  <si>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</si>
  <si>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</si>
  <si>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</si>
  <si>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</si>
  <si>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</si>
  <si>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</si>
  <si>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</si>
  <si>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</si>
  <si>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</si>
  <si>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</si>
  <si>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</si>
  <si>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</si>
  <si>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</si>
  <si>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</si>
  <si>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</si>
  <si>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</si>
  <si>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</si>
  <si>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</si>
  <si>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</si>
  <si>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</si>
  <si>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</si>
  <si>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</si>
  <si>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</si>
  <si>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</si>
  <si>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</si>
  <si>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</si>
  <si>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</si>
  <si>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</si>
  <si>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</si>
  <si>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</si>
  <si>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</si>
  <si>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</si>
  <si>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</si>
  <si>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</si>
  <si>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</si>
  <si>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</si>
  <si>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</si>
  <si>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</si>
  <si>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</si>
  <si>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</si>
  <si>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</si>
  <si>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</si>
  <si>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</si>
  <si>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</si>
  <si>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</si>
  <si>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</si>
  <si>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</si>
  <si>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</si>
  <si>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</si>
  <si>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</si>
  <si>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</si>
  <si>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</si>
  <si>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</si>
  <si>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</si>
  <si>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</si>
  <si>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</si>
  <si>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</si>
  <si>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</si>
  <si>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</si>
  <si>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</si>
  <si>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</si>
  <si>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</si>
  <si>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</si>
  <si>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</si>
  <si>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</si>
  <si>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</si>
  <si>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</si>
  <si>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</si>
  <si>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</si>
  <si>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</si>
  <si>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</si>
  <si>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</si>
  <si>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</si>
  <si>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</si>
  <si>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</si>
  <si>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</si>
  <si>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</si>
  <si>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</si>
  <si>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</si>
  <si>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</si>
  <si>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</si>
  <si>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</si>
  <si>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</si>
  <si>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</si>
  <si>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</si>
  <si>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</si>
  <si>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</si>
  <si>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</si>
  <si>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</si>
  <si>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</si>
  <si>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</si>
  <si>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</si>
  <si>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</si>
  <si>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</si>
  <si>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</si>
  <si>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</si>
  <si>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</si>
  <si>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</si>
  <si>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</si>
  <si>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</si>
  <si>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</si>
  <si>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</si>
  <si>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</si>
  <si>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</si>
  <si>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</si>
  <si>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</si>
  <si>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</si>
  <si>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</si>
  <si>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</si>
  <si>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</si>
  <si>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</si>
  <si>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</si>
  <si>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</si>
  <si>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</si>
  <si>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</si>
  <si>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</si>
  <si>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</si>
  <si>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</si>
  <si>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</si>
  <si>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</si>
  <si>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</si>
  <si>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</si>
  <si>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</si>
  <si>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</si>
  <si>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</si>
  <si>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</si>
  <si>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</si>
  <si>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</si>
  <si>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</si>
  <si>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</si>
  <si>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</si>
  <si>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</si>
  <si>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</si>
  <si>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</si>
  <si>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</si>
  <si>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</si>
  <si>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</si>
  <si>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</si>
  <si>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</si>
  <si>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</si>
  <si>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</si>
  <si>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</si>
  <si>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</si>
  <si>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</si>
  <si>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</si>
  <si>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</si>
  <si>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</si>
  <si>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</si>
  <si>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</si>
  <si>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</si>
  <si>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</si>
  <si>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</si>
  <si>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</si>
  <si>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</si>
  <si>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</si>
  <si>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</si>
  <si>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</si>
  <si>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</si>
  <si>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</si>
  <si>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</si>
  <si>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</si>
  <si>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</si>
  <si>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</si>
  <si>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</si>
  <si>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</si>
  <si>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</si>
  <si>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</si>
  <si>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</si>
  <si>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</si>
  <si>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</si>
  <si>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</si>
  <si>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</si>
  <si>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</si>
  <si>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</si>
  <si>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</si>
  <si>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</si>
  <si>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</si>
  <si>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</si>
  <si>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</si>
  <si>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</si>
  <si>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</si>
  <si>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</si>
  <si>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</si>
  <si>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</si>
  <si>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</si>
  <si>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</si>
  <si>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</si>
  <si>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</si>
  <si>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</si>
  <si>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</si>
  <si>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</si>
  <si>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</si>
  <si>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</si>
  <si>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</si>
  <si>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</si>
  <si>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</si>
  <si>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</si>
  <si>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</si>
  <si>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</si>
  <si>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</si>
  <si>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</si>
  <si>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</si>
  <si>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</si>
  <si>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</si>
  <si>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</si>
  <si>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</si>
  <si>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</si>
  <si>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</si>
  <si>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</si>
  <si>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</si>
  <si>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</si>
  <si>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</si>
  <si>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</si>
  <si>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</si>
  <si>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</si>
  <si>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</si>
  <si>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</si>
  <si>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</si>
  <si>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</si>
  <si>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</si>
  <si>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</si>
  <si>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</si>
  <si>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</si>
  <si>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</si>
  <si>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</si>
  <si>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</si>
  <si>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</si>
  <si>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</si>
  <si>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</si>
  <si>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</si>
  <si>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</si>
  <si>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</si>
  <si>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</si>
  <si>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</si>
  <si>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</si>
  <si>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</si>
  <si>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</si>
  <si>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</si>
  <si>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</si>
  <si>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</si>
  <si>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</si>
  <si>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</si>
  <si>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</si>
  <si>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</si>
  <si>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</si>
  <si>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</si>
  <si>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</si>
  <si>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</si>
  <si>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</si>
  <si>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</si>
  <si>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</si>
  <si>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</si>
  <si>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</si>
  <si>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</si>
  <si>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</si>
  <si>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</si>
  <si>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</si>
  <si>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</si>
  <si>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</si>
  <si>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</si>
  <si>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</si>
  <si>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</si>
  <si>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</si>
  <si>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</si>
  <si>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</si>
  <si>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</si>
  <si>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</si>
  <si>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</si>
  <si>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</si>
  <si>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</si>
  <si>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</si>
  <si>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</si>
  <si>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</si>
  <si>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</si>
  <si>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</si>
  <si>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</si>
  <si>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</si>
  <si>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</si>
  <si>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</si>
  <si>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</si>
  <si>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</si>
  <si>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</si>
  <si>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</si>
  <si>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</si>
  <si>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</si>
  <si>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</si>
  <si>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</si>
  <si>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</si>
  <si>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</si>
  <si>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</si>
  <si>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</si>
  <si>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</si>
  <si>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</si>
  <si>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</si>
  <si>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</si>
  <si>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</si>
  <si>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</si>
  <si>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</si>
  <si>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</si>
  <si>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</si>
  <si>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</si>
  <si>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</si>
  <si>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</si>
  <si>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</si>
  <si>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</si>
  <si>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</si>
  <si>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</si>
  <si>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</si>
  <si>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</si>
  <si>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</si>
  <si>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</si>
  <si>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</si>
  <si>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</si>
  <si>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</si>
  <si>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</si>
  <si>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</si>
  <si>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</si>
  <si>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</si>
  <si>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</si>
  <si>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</si>
  <si>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</si>
  <si>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</si>
  <si>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</si>
  <si>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</si>
  <si>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</si>
  <si>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</si>
  <si>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</si>
  <si>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</si>
  <si>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</si>
  <si>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</si>
  <si>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</si>
  <si>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</si>
  <si>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</si>
  <si>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</si>
  <si>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</si>
  <si>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</si>
  <si>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</si>
  <si>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</si>
  <si>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</si>
  <si>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</si>
  <si>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</si>
  <si>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</si>
  <si>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</si>
  <si>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</si>
  <si>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</si>
  <si>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</si>
  <si>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</si>
  <si>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</si>
  <si>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</si>
  <si>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</si>
  <si>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</si>
  <si>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</si>
  <si>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</si>
  <si>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</si>
  <si>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</si>
  <si>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</si>
  <si>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</si>
  <si>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</si>
  <si>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</si>
  <si>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</si>
  <si>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</si>
  <si>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</si>
  <si>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</si>
  <si>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</si>
  <si>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</si>
  <si>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</si>
  <si>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</si>
  <si>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</si>
  <si>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</si>
  <si>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</si>
  <si>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</si>
  <si>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</si>
  <si>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</si>
  <si>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</si>
  <si>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</si>
  <si>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</si>
  <si>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</si>
  <si>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</si>
  <si>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</si>
  <si>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</si>
  <si>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</si>
  <si>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</si>
  <si>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</si>
  <si>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</si>
  <si>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</si>
  <si>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</si>
  <si>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</si>
  <si>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</si>
  <si>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</si>
  <si>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</si>
  <si>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</si>
  <si>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</si>
  <si>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</si>
  <si>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</si>
  <si>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</si>
  <si>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</si>
  <si>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</si>
  <si>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</si>
  <si>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</si>
  <si>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</si>
  <si>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</si>
  <si>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</si>
  <si>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</si>
  <si>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</si>
  <si>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</si>
  <si>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</si>
  <si>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</si>
  <si>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</si>
  <si>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</si>
  <si>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</si>
  <si>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</si>
  <si>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</si>
  <si>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</si>
  <si>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</si>
  <si>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</si>
  <si>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</si>
  <si>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</si>
  <si>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</si>
  <si>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</si>
  <si>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</si>
  <si>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</si>
  <si>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</si>
  <si>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</si>
  <si>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</si>
  <si>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</si>
  <si>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</si>
  <si>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</si>
  <si>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</si>
  <si>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</si>
  <si>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</si>
  <si>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</si>
  <si>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</si>
  <si>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</si>
  <si>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</si>
  <si>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</si>
  <si>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</si>
  <si>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</si>
  <si>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</si>
  <si>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</si>
  <si>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</si>
  <si>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</si>
  <si>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</si>
  <si>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</si>
  <si>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</si>
  <si>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</si>
  <si>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</si>
  <si>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</si>
  <si>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</si>
  <si>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</si>
  <si>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</si>
  <si>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</si>
  <si>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</si>
  <si>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</si>
  <si>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</si>
  <si>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</si>
  <si>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</si>
  <si>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</si>
  <si>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</si>
  <si>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</si>
  <si>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</si>
  <si>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</si>
  <si>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</si>
  <si>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</si>
  <si>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</si>
  <si>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</si>
  <si>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</si>
  <si>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</si>
  <si>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</si>
  <si>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</si>
  <si>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</si>
  <si>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</si>
  <si>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</si>
  <si>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</si>
  <si>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</si>
  <si>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</si>
  <si>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</si>
  <si>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</si>
  <si>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</si>
  <si>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</si>
  <si>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</si>
  <si>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</si>
  <si>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</si>
  <si>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</si>
  <si>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</si>
  <si>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</si>
  <si>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</si>
  <si>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</si>
  <si>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</si>
  <si>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</si>
  <si>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</si>
  <si>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</si>
  <si>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</si>
  <si>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</si>
  <si>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</si>
  <si>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</si>
  <si>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</si>
  <si>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</si>
  <si>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</si>
  <si>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</si>
  <si>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</si>
  <si>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</si>
  <si>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</si>
  <si>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</si>
  <si>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</si>
  <si>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</si>
  <si>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</si>
  <si>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</si>
  <si>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</si>
  <si>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</si>
  <si>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</si>
  <si>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</si>
  <si>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</si>
  <si>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</si>
  <si>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</si>
  <si>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</si>
  <si>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</si>
  <si>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</si>
  <si>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</si>
  <si>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</si>
  <si>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</si>
  <si>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</si>
  <si>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</si>
  <si>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</si>
  <si>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</si>
  <si>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</si>
  <si>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</si>
  <si>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</si>
  <si>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</si>
  <si>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</si>
  <si>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</si>
  <si>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</si>
  <si>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</si>
  <si>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</si>
  <si>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</si>
  <si>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</si>
  <si>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</si>
  <si>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</si>
  <si>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</si>
  <si>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</si>
  <si>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</si>
  <si>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</si>
  <si>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</si>
  <si>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</si>
  <si>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</si>
  <si>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</si>
  <si>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</si>
  <si>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</si>
  <si>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</si>
  <si>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</si>
  <si>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</si>
  <si>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</si>
  <si>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</si>
  <si>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</si>
  <si>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</si>
  <si>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</si>
  <si>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</si>
  <si>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</si>
  <si>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</si>
  <si>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</si>
  <si>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</si>
  <si>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</si>
  <si>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</si>
  <si>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</si>
  <si>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</si>
  <si>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</si>
  <si>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</si>
  <si>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</si>
  <si>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</si>
  <si>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</si>
  <si>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</si>
  <si>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</si>
  <si>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</si>
  <si>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</si>
  <si>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</si>
  <si>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</si>
  <si>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</si>
  <si>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</si>
  <si>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</si>
  <si>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</si>
  <si>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</si>
  <si>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</si>
  <si>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</si>
  <si>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</si>
  <si>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</si>
  <si>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</si>
  <si>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</si>
  <si>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</si>
  <si>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</si>
  <si>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</si>
  <si>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</si>
  <si>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</si>
  <si>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</si>
  <si>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</si>
  <si>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</si>
  <si>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</si>
  <si>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</si>
  <si>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</si>
  <si>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</si>
  <si>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</si>
  <si>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</si>
  <si>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</si>
  <si>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</si>
  <si>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</si>
  <si>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</si>
  <si>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</si>
  <si>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</si>
  <si>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</si>
  <si>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</si>
  <si>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</si>
  <si>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</si>
  <si>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</si>
  <si>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</si>
  <si>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</si>
  <si>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</si>
  <si>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</si>
  <si>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</si>
  <si>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</si>
  <si>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</si>
  <si>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</si>
  <si>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</si>
  <si>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</si>
  <si>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</si>
  <si>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</si>
  <si>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</si>
  <si>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</si>
  <si>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</si>
  <si>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</si>
  <si>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</si>
  <si>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</si>
  <si>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</si>
  <si>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</si>
  <si>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</si>
  <si>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</si>
  <si>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</si>
  <si>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</si>
  <si>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</si>
  <si>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</si>
  <si>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</si>
  <si>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</si>
  <si>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</si>
  <si>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</si>
  <si>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</si>
  <si>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</si>
  <si>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</si>
  <si>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</si>
  <si>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</si>
  <si>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</si>
  <si>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</si>
  <si>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</si>
  <si>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</si>
  <si>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</si>
  <si>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</si>
  <si>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</si>
  <si>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</si>
  <si>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</si>
  <si>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</si>
  <si>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</si>
  <si>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</si>
  <si>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</si>
  <si>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</si>
  <si>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</si>
  <si>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</si>
  <si>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</si>
  <si>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</si>
  <si>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</si>
  <si>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</si>
  <si>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</si>
  <si>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</si>
  <si>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</si>
  <si>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</si>
  <si>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</si>
  <si>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</si>
  <si>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</si>
  <si>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</si>
  <si>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</si>
  <si>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</si>
  <si>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</si>
  <si>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</si>
  <si>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</si>
  <si>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</si>
  <si>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</si>
  <si>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</si>
  <si>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</si>
  <si>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</si>
  <si>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</si>
  <si>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</si>
  <si>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</si>
  <si>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</si>
  <si>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</si>
  <si>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</si>
  <si>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</si>
  <si>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</si>
  <si>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</si>
  <si>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</si>
  <si>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</si>
  <si>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</si>
  <si>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</si>
  <si>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</si>
  <si>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</si>
  <si>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</si>
  <si>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</si>
  <si>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</si>
  <si>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</si>
  <si>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</si>
  <si>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</si>
  <si>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</si>
  <si>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</si>
  <si>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</si>
  <si>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</si>
  <si>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</si>
  <si>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</si>
  <si>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</si>
  <si>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</si>
  <si>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</si>
  <si>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</si>
  <si>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</si>
  <si>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</si>
  <si>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</si>
  <si>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</si>
  <si>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</si>
  <si>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</si>
  <si>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</si>
  <si>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</si>
  <si>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</si>
  <si>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</si>
  <si>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</si>
  <si>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</si>
  <si>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</si>
  <si>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</si>
  <si>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</si>
  <si>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</si>
  <si>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</si>
  <si>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</si>
  <si>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</si>
  <si>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</si>
  <si>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</si>
  <si>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</si>
  <si>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</si>
  <si>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</si>
  <si>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</si>
  <si>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</si>
  <si>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</si>
  <si>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</si>
  <si>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</si>
  <si>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</si>
  <si>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</si>
  <si>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</si>
  <si>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</si>
  <si>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</si>
  <si>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</si>
  <si>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</si>
  <si>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</si>
  <si>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</si>
  <si>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</si>
  <si>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</si>
  <si>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</si>
  <si>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</si>
  <si>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</si>
  <si>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</si>
  <si>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</si>
  <si>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</si>
  <si>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</si>
  <si>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</si>
  <si>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</si>
  <si>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</si>
  <si>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</si>
  <si>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</si>
  <si>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</si>
  <si>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</si>
  <si>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</si>
  <si>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</si>
  <si>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</si>
  <si>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</si>
  <si>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</si>
  <si>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</si>
  <si>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</si>
  <si>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</si>
  <si>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</si>
  <si>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</si>
  <si>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</si>
  <si>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</si>
  <si>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</si>
  <si>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</si>
  <si>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</si>
  <si>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</si>
  <si>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</si>
  <si>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</si>
  <si>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</si>
  <si>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</si>
  <si>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</si>
  <si>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</si>
  <si>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</si>
  <si>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</si>
  <si>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</si>
  <si>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</si>
  <si>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</si>
  <si>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</si>
  <si>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</si>
  <si>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</si>
  <si>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</si>
  <si>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</si>
  <si>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</si>
  <si>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</si>
  <si>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</si>
  <si>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</si>
  <si>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</si>
  <si>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</si>
  <si>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</si>
  <si>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</si>
  <si>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</si>
  <si>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</si>
  <si>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</si>
  <si>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</si>
  <si>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</si>
  <si>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</si>
  <si>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</si>
  <si>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</si>
  <si>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</si>
  <si>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</si>
  <si>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</si>
  <si>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</si>
  <si>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</si>
  <si>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</si>
  <si>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</si>
  <si>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</si>
  <si>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</si>
  <si>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</si>
  <si>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</si>
  <si>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</si>
  <si>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</si>
  <si>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</si>
  <si>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</si>
  <si>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</si>
  <si>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</si>
  <si>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</si>
  <si>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</si>
  <si>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</si>
  <si>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</si>
  <si>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</si>
  <si>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</si>
  <si>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</si>
  <si>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</si>
  <si>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</si>
  <si>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</si>
  <si>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</si>
  <si>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</si>
  <si>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</si>
  <si>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</si>
  <si>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</si>
  <si>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</si>
  <si>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</si>
  <si>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</si>
  <si>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</si>
  <si>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</si>
  <si>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</si>
  <si>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</si>
  <si>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</si>
  <si>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</si>
  <si>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</si>
  <si>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</si>
  <si>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</si>
  <si>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</si>
  <si>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</si>
  <si>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</si>
  <si>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</si>
  <si>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</si>
  <si>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</si>
  <si>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</si>
  <si>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</si>
  <si>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</si>
  <si>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</si>
  <si>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</si>
  <si>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</si>
  <si>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</si>
  <si>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</si>
  <si>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</si>
  <si>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</si>
  <si>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</si>
  <si>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</si>
  <si>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</si>
  <si>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</si>
  <si>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</si>
  <si>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</si>
  <si>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</si>
  <si>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</si>
  <si>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</si>
  <si>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</si>
  <si>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</si>
  <si>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</si>
  <si>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</si>
  <si>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</si>
  <si>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</si>
  <si>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</si>
  <si>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</si>
  <si>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</si>
  <si>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</si>
  <si>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</si>
  <si>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</si>
  <si>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</si>
  <si>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</si>
  <si>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</si>
  <si>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</si>
  <si>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</si>
  <si>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</si>
  <si>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</si>
  <si>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</si>
  <si>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</si>
  <si>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</si>
  <si>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</si>
  <si>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</si>
  <si>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</si>
  <si>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</si>
  <si>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</si>
  <si>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</si>
  <si>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</si>
  <si>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</si>
  <si>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</si>
  <si>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</si>
  <si>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</si>
  <si>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</si>
  <si>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</si>
  <si>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</si>
  <si>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</si>
  <si>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</si>
  <si>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</si>
  <si>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</si>
  <si>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</si>
  <si>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</si>
  <si>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</si>
  <si>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</si>
  <si>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</si>
  <si>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</si>
  <si>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</si>
  <si>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</si>
  <si>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</si>
  <si>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</si>
  <si>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</si>
  <si>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</si>
  <si>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</si>
  <si>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</si>
  <si>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</si>
  <si>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</si>
  <si>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</si>
  <si>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</si>
  <si>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</si>
  <si>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</si>
  <si>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</si>
  <si>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</si>
  <si>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</si>
  <si>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</si>
  <si>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</si>
  <si>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</si>
  <si>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</si>
  <si>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</si>
  <si>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</si>
  <si>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</si>
  <si>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</si>
  <si>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</si>
  <si>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</si>
  <si>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</si>
  <si>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</si>
  <si>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</si>
  <si>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</si>
  <si>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</si>
  <si>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</si>
  <si>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</si>
  <si>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</si>
  <si>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</si>
  <si>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</si>
  <si>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</si>
  <si>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</si>
  <si>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</si>
  <si>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</si>
  <si>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</si>
  <si>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</si>
  <si>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</si>
  <si>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</si>
  <si>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</si>
  <si>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</si>
  <si>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</si>
  <si>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</si>
  <si>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</si>
  <si>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</si>
  <si>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</si>
  <si>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</si>
  <si>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</si>
  <si>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</si>
  <si>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</si>
  <si>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</si>
  <si>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</si>
  <si>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</si>
  <si>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</si>
  <si>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</si>
  <si>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</si>
  <si>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</si>
  <si>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</si>
  <si>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</si>
  <si>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</si>
  <si>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</si>
  <si>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</si>
  <si>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</si>
  <si>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</si>
  <si>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</si>
  <si>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</si>
  <si>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</si>
  <si>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</si>
  <si>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</si>
  <si>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</si>
  <si>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</si>
  <si>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</si>
  <si>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</si>
  <si>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</si>
  <si>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</si>
  <si>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</si>
  <si>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</si>
  <si>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</si>
  <si>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</si>
  <si>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</si>
  <si>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</si>
  <si>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</si>
  <si>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</si>
  <si>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</si>
  <si>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</si>
  <si>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</si>
  <si>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</si>
  <si>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</si>
  <si>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</si>
  <si>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</si>
  <si>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</si>
  <si>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</si>
  <si>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</si>
  <si>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</si>
  <si>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</si>
  <si>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</si>
  <si>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</si>
  <si>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</si>
  <si>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</si>
  <si>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</si>
  <si>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</si>
  <si>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</si>
  <si>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</si>
  <si>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</si>
  <si>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</si>
  <si>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</si>
  <si>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</si>
  <si>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</si>
  <si>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</si>
  <si>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</si>
  <si>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</si>
  <si>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</si>
  <si>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</si>
  <si>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</si>
  <si>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</si>
  <si>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</si>
  <si>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</si>
  <si>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</si>
  <si>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</si>
  <si>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</si>
  <si>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</si>
  <si>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</si>
  <si>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</si>
  <si>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</si>
  <si>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</si>
  <si>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</si>
  <si>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</si>
  <si>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</si>
  <si>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</si>
  <si>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</si>
  <si>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</si>
  <si>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</si>
  <si>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</si>
  <si>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</si>
  <si>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</si>
  <si>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</si>
  <si>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</si>
  <si>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</si>
  <si>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</si>
  <si>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</si>
  <si>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</si>
  <si>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</si>
  <si>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</si>
  <si>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</si>
  <si>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</si>
  <si>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</si>
  <si>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</si>
  <si>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</si>
  <si>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</si>
  <si>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</si>
  <si>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</si>
  <si>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</si>
  <si>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</si>
  <si>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</si>
  <si>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</si>
  <si>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</si>
  <si>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</si>
  <si>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</si>
  <si>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</si>
  <si>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</si>
  <si>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</si>
  <si>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</si>
  <si>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</si>
  <si>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</si>
  <si>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</si>
  <si>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</si>
  <si>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</si>
  <si>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</si>
  <si>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</si>
  <si>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</si>
  <si>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</si>
  <si>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</si>
  <si>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</si>
  <si>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</si>
  <si>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</si>
  <si>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</si>
  <si>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</si>
  <si>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</si>
  <si>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</si>
  <si>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</si>
  <si>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</si>
  <si>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</si>
  <si>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</si>
  <si>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</si>
  <si>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</si>
  <si>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</si>
  <si>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</si>
  <si>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</si>
  <si>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</si>
  <si>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</si>
  <si>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</si>
  <si>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</si>
  <si>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</si>
  <si>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</si>
  <si>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</si>
  <si>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</si>
  <si>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</si>
  <si>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</si>
  <si>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</si>
  <si>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</si>
  <si>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</si>
  <si>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</si>
  <si>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</si>
  <si>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</si>
  <si>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</si>
  <si>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</si>
  <si>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</si>
  <si>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</si>
  <si>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</si>
  <si>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</si>
  <si>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</si>
  <si>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</si>
  <si>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</si>
  <si>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</si>
  <si>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</si>
  <si>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</si>
  <si>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</si>
  <si>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</si>
  <si>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</si>
  <si>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</si>
  <si>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</si>
  <si>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</si>
  <si>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</si>
  <si>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</si>
  <si>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</si>
  <si>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</si>
  <si>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</si>
  <si>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</si>
  <si>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</si>
  <si>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</si>
  <si>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</si>
  <si>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</si>
  <si>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</si>
  <si>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</si>
  <si>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</si>
  <si>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</si>
  <si>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</si>
  <si>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</si>
  <si>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</si>
  <si>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</si>
  <si>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</si>
  <si>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</si>
  <si>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</si>
  <si>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</si>
  <si>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</si>
  <si>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</si>
  <si>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</si>
  <si>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</si>
  <si>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</si>
  <si>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</si>
  <si>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</si>
  <si>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</si>
  <si>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</si>
  <si>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</si>
  <si>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</si>
  <si>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</si>
  <si>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</si>
  <si>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</si>
  <si>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</si>
  <si>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</si>
  <si>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</si>
  <si>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</si>
  <si>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</si>
  <si>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</si>
  <si>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</si>
  <si>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</si>
  <si>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</si>
  <si>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</si>
  <si>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</si>
  <si>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</si>
  <si>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</si>
  <si>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</si>
  <si>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</si>
  <si>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</si>
  <si>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</si>
  <si>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</si>
  <si>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</si>
  <si>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</si>
  <si>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</si>
  <si>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</si>
  <si>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</si>
  <si>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</si>
  <si>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</si>
  <si>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</si>
  <si>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</si>
  <si>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</si>
  <si>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</si>
  <si>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</si>
  <si>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</si>
  <si>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</si>
  <si>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</si>
  <si>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</si>
  <si>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</si>
  <si>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</si>
  <si>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</si>
  <si>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</si>
  <si>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</si>
  <si>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</si>
  <si>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</si>
  <si>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</si>
  <si>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</si>
  <si>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</si>
  <si>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</si>
  <si>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</si>
  <si>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</si>
  <si>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</si>
  <si>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</si>
  <si>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</si>
  <si>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</si>
  <si>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</si>
  <si>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</si>
  <si>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</si>
  <si>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</si>
  <si>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</si>
  <si>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</si>
  <si>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</si>
  <si>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</si>
  <si>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</si>
  <si>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</si>
  <si>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</si>
  <si>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</si>
  <si>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</si>
  <si>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</si>
  <si>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</si>
  <si>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</si>
  <si>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</si>
  <si>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</si>
  <si>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</si>
  <si>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</si>
  <si>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</si>
  <si>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</si>
  <si>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</si>
  <si>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</si>
  <si>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</si>
  <si>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</si>
  <si>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</si>
  <si>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</si>
  <si>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</si>
  <si>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</si>
  <si>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</si>
  <si>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</si>
  <si>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</si>
  <si>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</si>
  <si>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</si>
  <si>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</si>
  <si>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</si>
  <si>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</si>
  <si>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</si>
  <si>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</si>
  <si>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</si>
  <si>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</si>
  <si>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</si>
  <si>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</si>
  <si>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</si>
  <si>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</si>
  <si>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</si>
  <si>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</si>
  <si>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</si>
  <si>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</si>
  <si>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</si>
  <si>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</si>
  <si>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</si>
  <si>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</si>
  <si>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</si>
  <si>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</si>
  <si>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</si>
  <si>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</si>
  <si>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</si>
  <si>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</si>
  <si>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</si>
  <si>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</si>
  <si>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</si>
  <si>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</si>
  <si>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</si>
  <si>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</si>
  <si>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</si>
  <si>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</si>
  <si>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</si>
  <si>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</si>
  <si>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</si>
  <si>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</si>
  <si>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</si>
  <si>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</si>
  <si>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</si>
  <si>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</si>
  <si>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</si>
  <si>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</si>
  <si>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</si>
  <si>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</si>
  <si>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</si>
  <si>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</si>
  <si>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</si>
  <si>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</si>
  <si>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</si>
  <si>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</si>
  <si>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</si>
  <si>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</si>
  <si>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</si>
  <si>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</si>
  <si>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</si>
  <si>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</si>
  <si>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</si>
  <si>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</si>
  <si>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</si>
  <si>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</si>
  <si>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</si>
  <si>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</si>
  <si>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</si>
  <si>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</si>
  <si>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</si>
  <si>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</si>
  <si>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</si>
  <si>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</si>
  <si>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</si>
  <si>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</si>
  <si>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</si>
  <si>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</si>
  <si>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</si>
  <si>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</si>
  <si>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</si>
  <si>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</si>
  <si>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</si>
  <si>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</si>
  <si>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</si>
  <si>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</si>
  <si>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</si>
  <si>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</si>
  <si>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</si>
  <si>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</si>
  <si>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</si>
  <si>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</si>
  <si>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</si>
  <si>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</si>
  <si>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</si>
  <si>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</si>
  <si>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</si>
  <si>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</si>
  <si>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</si>
  <si>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</si>
  <si>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</si>
  <si>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</si>
  <si>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</si>
  <si>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</si>
  <si>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</si>
  <si>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</si>
  <si>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</si>
  <si>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</si>
  <si>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</si>
  <si>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</si>
  <si>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</si>
  <si>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</si>
  <si>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</si>
  <si>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</si>
  <si>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</si>
  <si>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</si>
  <si>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</si>
  <si>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</si>
  <si>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</si>
  <si>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</si>
  <si>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</si>
  <si>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</si>
  <si>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</si>
  <si>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</si>
  <si>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</si>
  <si>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</si>
  <si>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</si>
  <si>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</si>
  <si>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</si>
  <si>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</si>
  <si>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</si>
  <si>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</si>
  <si>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</si>
  <si>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</si>
  <si>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</si>
  <si>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</si>
  <si>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</si>
  <si>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</si>
  <si>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</si>
  <si>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</si>
  <si>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</si>
  <si>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</si>
  <si>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</si>
  <si>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</si>
  <si>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</si>
  <si>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</si>
  <si>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</si>
  <si>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</si>
  <si>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</si>
  <si>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</si>
  <si>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</si>
  <si>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</si>
  <si>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</si>
  <si>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</si>
  <si>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</si>
  <si>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</si>
  <si>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</si>
  <si>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</si>
  <si>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</si>
  <si>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</si>
  <si>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</si>
  <si>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</si>
  <si>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</si>
  <si>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</si>
  <si>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</si>
  <si>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</si>
  <si>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</si>
  <si>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</si>
  <si>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</si>
  <si>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</si>
  <si>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</si>
  <si>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</si>
  <si>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</si>
  <si>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</si>
  <si>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</si>
  <si>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</si>
  <si>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</si>
  <si>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</si>
  <si>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</si>
  <si>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</si>
  <si>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</si>
  <si>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</si>
  <si>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</si>
  <si>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</si>
  <si>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</si>
  <si>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</si>
  <si>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</si>
  <si>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</si>
  <si>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</si>
  <si>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</si>
  <si>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</si>
  <si>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</si>
  <si>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</si>
  <si>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</si>
  <si>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</si>
  <si>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</si>
  <si>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</si>
  <si>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</si>
  <si>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</si>
  <si>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</si>
  <si>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</si>
  <si>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</si>
  <si>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</si>
  <si>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</si>
  <si>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</si>
  <si>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</si>
  <si>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</si>
  <si>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</si>
  <si>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</si>
  <si>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</si>
  <si>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</si>
  <si>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</si>
  <si>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</si>
  <si>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</si>
  <si>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</si>
  <si>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</si>
  <si>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</si>
  <si>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</si>
  <si>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</si>
  <si>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</si>
  <si>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</si>
  <si>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</si>
  <si>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</si>
  <si>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</si>
  <si>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</si>
  <si>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</si>
  <si>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</si>
  <si>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</si>
  <si>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</si>
  <si>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</si>
  <si>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</si>
  <si>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</si>
  <si>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</si>
  <si>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</si>
  <si>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</si>
  <si>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</si>
  <si>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</si>
  <si>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</si>
  <si>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</si>
  <si>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</si>
  <si>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</si>
  <si>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</si>
  <si>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</si>
  <si>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</si>
  <si>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</si>
  <si>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</si>
  <si>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</si>
  <si>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</si>
  <si>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</si>
  <si>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</si>
  <si>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</si>
  <si>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</si>
  <si>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</si>
  <si>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</si>
  <si>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</si>
  <si>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</si>
  <si>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</si>
  <si>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</si>
  <si>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</si>
  <si>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</si>
  <si>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</si>
  <si>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</si>
  <si>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</si>
  <si>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</si>
  <si>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</si>
  <si>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</si>
  <si>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</si>
  <si>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</si>
  <si>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</si>
  <si>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</si>
  <si>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</si>
  <si>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</si>
  <si>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</si>
  <si>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</si>
  <si>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</si>
  <si>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</si>
  <si>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</si>
  <si>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</si>
  <si>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</si>
  <si>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</si>
  <si>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</si>
  <si>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</si>
  <si>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</si>
  <si>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</si>
  <si>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</si>
  <si>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</si>
  <si>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</si>
  <si>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</si>
  <si>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</si>
  <si>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</si>
  <si>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</si>
  <si>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</si>
  <si>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</si>
  <si>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</si>
  <si>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</si>
  <si>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</si>
  <si>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</si>
  <si>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</si>
  <si>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</si>
  <si>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</si>
  <si>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</si>
  <si>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</si>
  <si>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</si>
  <si>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</si>
  <si>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</si>
  <si>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</si>
  <si>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</si>
  <si>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</si>
  <si>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</si>
  <si>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</si>
  <si>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</si>
  <si>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</si>
  <si>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</si>
  <si>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</si>
  <si>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</si>
  <si>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</si>
  <si>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</si>
  <si>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</si>
  <si>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</si>
  <si>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</si>
  <si>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</si>
  <si>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</si>
  <si>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</si>
  <si>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</si>
  <si>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</si>
  <si>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</si>
  <si>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</si>
  <si>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</si>
  <si>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</si>
  <si>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</si>
  <si>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</si>
  <si>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</si>
  <si>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</si>
  <si>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</si>
  <si>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</si>
  <si>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</si>
  <si>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</si>
  <si>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</si>
  <si>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</si>
  <si>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</si>
  <si>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</si>
  <si>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</si>
  <si>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</si>
  <si>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</si>
  <si>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</si>
  <si>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</si>
  <si>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</si>
  <si>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</si>
  <si>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</si>
  <si>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</si>
  <si>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</si>
  <si>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</si>
  <si>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</si>
  <si>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</si>
  <si>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</si>
  <si>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</si>
  <si>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</si>
  <si>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</si>
  <si>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</si>
  <si>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</si>
  <si>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</si>
  <si>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</si>
  <si>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</si>
  <si>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</si>
  <si>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</si>
  <si>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</si>
  <si>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</si>
  <si>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</si>
  <si>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</si>
  <si>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</si>
  <si>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</si>
  <si>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</si>
  <si>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</si>
  <si>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</si>
  <si>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</si>
  <si>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</si>
  <si>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</si>
  <si>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</si>
  <si>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</si>
  <si>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</si>
  <si>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</si>
  <si>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</si>
  <si>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</si>
  <si>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</si>
  <si>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</si>
  <si>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</si>
  <si>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</si>
  <si>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</si>
  <si>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</si>
  <si>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</si>
  <si>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</si>
  <si>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</si>
  <si>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</si>
  <si>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</si>
  <si>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</si>
  <si>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</si>
  <si>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</si>
  <si>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</si>
  <si>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</si>
  <si>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</si>
  <si>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</si>
  <si>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</si>
  <si>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</si>
  <si>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</si>
  <si>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</si>
  <si>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</si>
  <si>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</si>
  <si>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</si>
  <si>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</si>
  <si>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</si>
  <si>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</si>
  <si>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</si>
  <si>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</si>
  <si>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</si>
  <si>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</si>
  <si>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</si>
  <si>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</si>
  <si>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</si>
  <si>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</si>
  <si>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</si>
  <si>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</si>
  <si>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</si>
  <si>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</si>
  <si>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</si>
  <si>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</si>
  <si>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</si>
  <si>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</si>
  <si>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</si>
  <si>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</si>
  <si>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</si>
  <si>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</si>
  <si>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</si>
  <si>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</si>
  <si>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</si>
  <si>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</si>
  <si>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</si>
  <si>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</si>
  <si>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</si>
  <si>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</si>
  <si>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</si>
  <si>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</si>
  <si>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</si>
  <si>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</si>
  <si>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</si>
  <si>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</si>
  <si>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</si>
  <si>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</si>
  <si>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</si>
  <si>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</si>
  <si>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</si>
  <si>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</si>
  <si>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</si>
  <si>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</si>
  <si>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</si>
  <si>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</si>
  <si>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</si>
  <si>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</si>
  <si>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</si>
  <si>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</si>
  <si>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</si>
  <si>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</si>
  <si>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</si>
  <si>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</si>
  <si>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</si>
  <si>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</si>
  <si>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</si>
  <si>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</si>
  <si>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</si>
  <si>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</si>
  <si>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</si>
  <si>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</si>
  <si>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</si>
  <si>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</si>
  <si>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</si>
  <si>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</si>
  <si>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</si>
  <si>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</si>
  <si>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</si>
  <si>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</si>
  <si>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</si>
  <si>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</si>
  <si>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</si>
  <si>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</si>
  <si>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</si>
  <si>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</si>
  <si>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</si>
  <si>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</si>
  <si>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</si>
  <si>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</si>
  <si>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</si>
  <si>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</si>
  <si>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</si>
  <si>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</si>
  <si>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</si>
  <si>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</si>
  <si>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</si>
  <si>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</si>
  <si>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</si>
  <si>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</si>
  <si>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</si>
  <si>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</si>
  <si>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</si>
  <si>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</si>
  <si>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</si>
  <si>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</si>
  <si>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</si>
  <si>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</si>
  <si>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</si>
  <si>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</si>
  <si>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</si>
  <si>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</si>
  <si>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</si>
  <si>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</si>
  <si>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</si>
  <si>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</si>
  <si>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</si>
  <si>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</si>
  <si>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</si>
  <si>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</si>
  <si>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</si>
  <si>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</si>
  <si>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</si>
  <si>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</si>
  <si>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</si>
  <si>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</si>
  <si>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</si>
  <si>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</si>
  <si>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</si>
  <si>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</si>
  <si>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</si>
  <si>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</si>
  <si>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</si>
  <si>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</si>
  <si>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</si>
  <si>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</si>
  <si>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</si>
  <si>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</si>
  <si>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</si>
  <si>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</si>
  <si>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</si>
  <si>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</si>
  <si>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</si>
  <si>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</si>
  <si>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</si>
  <si>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</si>
  <si>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</si>
  <si>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</si>
  <si>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</si>
  <si>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</si>
  <si>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</si>
  <si>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</si>
  <si>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</si>
  <si>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</si>
  <si>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</si>
  <si>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</si>
  <si>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</si>
  <si>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</si>
  <si>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</si>
  <si>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</si>
  <si>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</si>
  <si>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</si>
  <si>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</si>
  <si>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</si>
  <si>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</si>
  <si>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</si>
  <si>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</si>
  <si>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</si>
  <si>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</si>
  <si>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</si>
  <si>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</si>
  <si>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</si>
  <si>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</si>
  <si>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</si>
  <si>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</si>
  <si>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</si>
  <si>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</si>
  <si>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</si>
  <si>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</si>
  <si>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</si>
  <si>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</si>
  <si>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</si>
  <si>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</si>
  <si>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</si>
  <si>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</si>
  <si>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</si>
  <si>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</si>
  <si>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</si>
  <si>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</si>
  <si>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</si>
  <si>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</si>
  <si>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</si>
  <si>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</si>
  <si>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</si>
  <si>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</si>
  <si>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</si>
  <si>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</si>
  <si>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</si>
  <si>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</si>
  <si>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</si>
  <si>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</si>
  <si>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</si>
  <si>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</si>
  <si>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</si>
  <si>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</si>
  <si>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</si>
  <si>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</si>
  <si>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</si>
  <si>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</si>
  <si>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</si>
  <si>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</si>
  <si>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</si>
  <si>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</si>
  <si>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</si>
  <si>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</si>
  <si>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</si>
  <si>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</si>
  <si>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</si>
  <si>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</si>
  <si>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</si>
  <si>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</si>
  <si>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</si>
  <si>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</si>
  <si>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</si>
  <si>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</si>
  <si>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</si>
  <si>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</si>
  <si>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</si>
  <si>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</si>
  <si>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</si>
  <si>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</si>
  <si>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</si>
  <si>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</si>
  <si>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</si>
  <si>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</si>
  <si>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</si>
  <si>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</si>
  <si>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</si>
  <si>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</si>
  <si>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</si>
  <si>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</si>
  <si>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</si>
  <si>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</si>
  <si>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</si>
  <si>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</si>
  <si>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</si>
  <si>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</si>
  <si>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</si>
  <si>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</si>
  <si>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</si>
  <si>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</si>
  <si>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</si>
  <si>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</si>
  <si>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</si>
  <si>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</si>
  <si>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</si>
  <si>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</si>
  <si>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</si>
  <si>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</si>
  <si>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</si>
  <si>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</si>
  <si>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</si>
  <si>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</si>
  <si>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</si>
  <si>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</si>
  <si>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</si>
  <si>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</si>
  <si>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</si>
  <si>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</si>
  <si>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</si>
  <si>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</si>
  <si>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</si>
  <si>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</si>
  <si>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</si>
  <si>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</si>
  <si>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</si>
  <si>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</si>
  <si>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</si>
  <si>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</si>
  <si>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</si>
  <si>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</si>
  <si>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</si>
  <si>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</si>
  <si>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</si>
  <si>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</si>
  <si>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</si>
  <si>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</si>
  <si>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</si>
  <si>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</si>
  <si>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</si>
  <si>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</si>
  <si>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</si>
  <si>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</si>
  <si>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</si>
  <si>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</si>
  <si>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</si>
  <si>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</si>
  <si>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</si>
  <si>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</si>
  <si>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</si>
  <si>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</si>
  <si>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</si>
  <si>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</si>
  <si>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</si>
  <si>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</si>
  <si>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</si>
  <si>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</si>
  <si>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</si>
  <si>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</si>
  <si>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</si>
  <si>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</si>
  <si>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</si>
  <si>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</si>
  <si>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</si>
  <si>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</si>
  <si>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</si>
  <si>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</si>
  <si>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</si>
  <si>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</si>
  <si>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</si>
  <si>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</si>
  <si>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</si>
  <si>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</si>
  <si>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</si>
  <si>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</si>
  <si>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</si>
  <si>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</si>
  <si>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</si>
  <si>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</si>
  <si>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</si>
  <si>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</si>
  <si>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</si>
  <si>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</si>
  <si>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</si>
  <si>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</si>
  <si>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</si>
  <si>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</si>
  <si>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</si>
  <si>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</si>
  <si>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</si>
  <si>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</si>
  <si>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</si>
  <si>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</si>
  <si>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</si>
  <si>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</si>
  <si>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</si>
  <si>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</si>
  <si>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</si>
  <si>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</si>
  <si>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</si>
  <si>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</si>
  <si>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</si>
  <si>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</si>
  <si>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</si>
  <si>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</si>
  <si>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</si>
  <si>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</si>
  <si>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</si>
  <si>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</si>
  <si>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</si>
  <si>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</si>
  <si>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</si>
  <si>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</si>
  <si>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</si>
  <si>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</si>
  <si>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</si>
  <si>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</si>
  <si>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</si>
  <si>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</si>
  <si>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</si>
  <si>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</si>
  <si>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</si>
  <si>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</si>
  <si>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</si>
  <si>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</si>
  <si>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</si>
  <si>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</si>
  <si>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</si>
  <si>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</si>
  <si>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</si>
  <si>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</si>
  <si>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</si>
  <si>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</si>
  <si>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</si>
  <si>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</si>
  <si>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</si>
  <si>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</si>
  <si>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</si>
  <si>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</si>
  <si>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</si>
  <si>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</si>
  <si>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</si>
  <si>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</si>
  <si>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</si>
  <si>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</si>
  <si>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</si>
  <si>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</si>
  <si>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</si>
  <si>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</si>
  <si>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</si>
  <si>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</si>
  <si>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</si>
  <si>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</si>
  <si>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</si>
  <si>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</si>
  <si>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</si>
  <si>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</si>
  <si>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</si>
  <si>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</si>
  <si>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</si>
  <si>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</si>
  <si>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</si>
  <si>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</si>
  <si>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</si>
  <si>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</si>
  <si>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</si>
  <si>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</si>
  <si>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</si>
  <si>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</si>
  <si>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</si>
  <si>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</si>
  <si>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</si>
  <si>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</si>
  <si>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</si>
  <si>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</si>
  <si>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</si>
  <si>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</si>
  <si>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</si>
  <si>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</si>
  <si>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</si>
  <si>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</si>
  <si>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</si>
  <si>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</si>
  <si>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</si>
  <si>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</si>
  <si>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</si>
  <si>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</si>
  <si>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</si>
  <si>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</si>
  <si>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</si>
  <si>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</si>
  <si>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</si>
  <si>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</si>
  <si>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</si>
  <si>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</si>
  <si>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</si>
  <si>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</si>
  <si>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</si>
  <si>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</si>
  <si>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</si>
  <si>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</si>
  <si>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</si>
  <si>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</si>
  <si>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</si>
  <si>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</si>
  <si>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</si>
  <si>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</si>
  <si>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</si>
  <si>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</si>
  <si>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</si>
  <si>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</si>
  <si>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</si>
  <si>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</si>
  <si>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</si>
  <si>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</si>
  <si>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</si>
  <si>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</si>
  <si>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</si>
  <si>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</si>
  <si>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</si>
  <si>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</si>
  <si>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</si>
  <si>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</si>
  <si>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</si>
  <si>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</si>
  <si>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</si>
  <si>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</si>
  <si>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</si>
  <si>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</si>
  <si>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</si>
  <si>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</si>
  <si>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</si>
  <si>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</si>
  <si>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</si>
  <si>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</si>
  <si>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</si>
  <si>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</si>
  <si>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</si>
  <si>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</si>
  <si>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</si>
  <si>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</si>
  <si>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</si>
  <si>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</si>
  <si>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</si>
  <si>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</si>
  <si>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</si>
  <si>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</si>
  <si>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</si>
  <si>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</si>
  <si>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</si>
  <si>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</si>
  <si>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</si>
  <si>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</si>
  <si>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</si>
  <si>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</si>
  <si>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</si>
  <si>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</si>
  <si>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</si>
  <si>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</si>
  <si>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</si>
  <si>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</si>
  <si>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</si>
  <si>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</si>
  <si>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</si>
  <si>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</si>
  <si>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</si>
  <si>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</si>
  <si>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</si>
  <si>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</si>
  <si>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</si>
  <si>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</si>
  <si>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</si>
  <si>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</si>
  <si>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</si>
  <si>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</si>
  <si>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</si>
  <si>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</si>
  <si>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</si>
  <si>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</si>
  <si>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</si>
  <si>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</si>
  <si>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</si>
  <si>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</si>
  <si>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</si>
  <si>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</si>
  <si>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</si>
  <si>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</si>
  <si>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</si>
  <si>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</si>
  <si>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</si>
  <si>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</si>
  <si>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</si>
  <si>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</si>
  <si>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</si>
  <si>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</si>
  <si>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</si>
  <si>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</si>
  <si>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</si>
  <si>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</si>
  <si>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</si>
  <si>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</si>
  <si>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</si>
  <si>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</si>
  <si>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</si>
  <si>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</si>
  <si>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</si>
  <si>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</si>
  <si>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</si>
  <si>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</si>
  <si>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</si>
  <si>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</si>
  <si>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</si>
  <si>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</si>
  <si>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</si>
  <si>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</si>
  <si>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</si>
  <si>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</si>
  <si>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</si>
  <si>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</si>
  <si>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</si>
  <si>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</si>
  <si>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</si>
  <si>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</si>
  <si>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</si>
  <si>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</si>
  <si>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</si>
  <si>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</si>
  <si>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</si>
  <si>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</si>
  <si>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</si>
  <si>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</si>
  <si>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</si>
  <si>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</si>
  <si>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</si>
  <si>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</si>
  <si>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</si>
  <si>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</si>
  <si>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</si>
  <si>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</si>
  <si>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</si>
  <si>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</si>
  <si>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</si>
  <si>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</si>
  <si>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</si>
  <si>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</si>
  <si>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</si>
  <si>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</si>
  <si>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</si>
  <si>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</si>
  <si>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</si>
  <si>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</si>
  <si>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</si>
  <si>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</si>
  <si>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</si>
  <si>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</si>
  <si>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</si>
  <si>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</si>
  <si>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</si>
  <si>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</si>
  <si>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</si>
  <si>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</si>
  <si>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</si>
  <si>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</si>
  <si>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</si>
  <si>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</si>
  <si>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</si>
  <si>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</si>
  <si>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</si>
  <si>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</si>
  <si>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</si>
  <si>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</si>
  <si>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</si>
  <si>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</si>
  <si>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</si>
  <si>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</si>
  <si>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</si>
  <si>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</si>
  <si>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</si>
  <si>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</si>
  <si>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</si>
  <si>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</si>
  <si>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</si>
  <si>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</si>
  <si>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</si>
  <si>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</si>
  <si>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</si>
  <si>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</si>
  <si>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</si>
  <si>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</si>
  <si>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</si>
  <si>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</si>
  <si>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</si>
  <si>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</si>
  <si>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</si>
  <si>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</si>
  <si>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</si>
  <si>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</si>
  <si>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</si>
  <si>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</si>
  <si>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</si>
  <si>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</si>
  <si>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</si>
  <si>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</si>
  <si>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</si>
  <si>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</si>
  <si>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</si>
  <si>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</si>
  <si>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</si>
  <si>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</si>
  <si>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</si>
  <si>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</si>
  <si>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</si>
  <si>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</si>
  <si>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</si>
  <si>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</si>
  <si>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</si>
  <si>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</si>
  <si>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</si>
  <si>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</si>
  <si>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</si>
  <si>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</si>
  <si>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</si>
  <si>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</si>
  <si>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</si>
  <si>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</si>
  <si>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</si>
  <si>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</si>
  <si>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</si>
  <si>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</si>
  <si>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</si>
  <si>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</si>
  <si>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</si>
  <si>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</si>
  <si>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</si>
  <si>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</si>
  <si>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</si>
  <si>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</si>
  <si>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</si>
  <si>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</si>
  <si>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</si>
  <si>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</si>
  <si>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</si>
  <si>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</si>
  <si>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</si>
  <si>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</si>
  <si>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</si>
  <si>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</si>
  <si>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</si>
  <si>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</si>
  <si>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</si>
  <si>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</si>
  <si>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</si>
  <si>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</si>
  <si>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</si>
  <si>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</si>
  <si>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</si>
  <si>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</si>
  <si>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</si>
  <si>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</si>
  <si>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</si>
  <si>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</si>
  <si>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</si>
  <si>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</si>
  <si>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</si>
  <si>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</si>
  <si>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</si>
  <si>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</si>
  <si>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</si>
  <si>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</si>
  <si>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</si>
  <si>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</si>
  <si>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</si>
  <si>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</si>
  <si>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</si>
  <si>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</si>
  <si>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</si>
  <si>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</si>
  <si>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</si>
  <si>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</si>
  <si>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</si>
  <si>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</si>
  <si>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</si>
  <si>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</si>
  <si>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</si>
  <si>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</si>
  <si>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</si>
  <si>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</si>
  <si>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</si>
  <si>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</si>
  <si>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</si>
  <si>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</si>
  <si>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</si>
  <si>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</si>
  <si>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</si>
  <si>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</si>
  <si>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</si>
  <si>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</si>
  <si>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</si>
  <si>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</si>
  <si>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</si>
  <si>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</si>
  <si>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</si>
  <si>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</si>
  <si>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</si>
  <si>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</si>
  <si>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</si>
  <si>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</si>
  <si>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</si>
  <si>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</si>
  <si>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</si>
  <si>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</si>
  <si>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</si>
  <si>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</si>
  <si>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</si>
  <si>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</si>
  <si>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</si>
  <si>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</si>
  <si>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</si>
  <si>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</si>
  <si>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</si>
  <si>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</si>
  <si>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</si>
  <si>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</si>
  <si>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</si>
  <si>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</si>
  <si>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</si>
  <si>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</si>
  <si>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</si>
  <si>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</si>
  <si>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</si>
  <si>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</si>
  <si>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</si>
  <si>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</si>
  <si>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</si>
  <si>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</si>
  <si>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</si>
  <si>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</si>
  <si>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</si>
  <si>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</si>
  <si>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</si>
  <si>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</si>
  <si>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</si>
  <si>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</si>
  <si>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</si>
  <si>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</si>
  <si>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</si>
  <si>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</si>
  <si>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</si>
  <si>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</si>
  <si>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</si>
  <si>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</si>
  <si>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</si>
  <si>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</si>
  <si>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</si>
  <si>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</si>
  <si>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</si>
  <si>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</si>
  <si>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</si>
  <si>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</si>
  <si>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</si>
  <si>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</si>
  <si>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</si>
  <si>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</si>
  <si>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</si>
  <si>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</si>
  <si>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</si>
  <si>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</si>
  <si>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</si>
  <si>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</si>
  <si>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</si>
  <si>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</si>
  <si>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</si>
  <si>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</si>
  <si>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</si>
  <si>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</si>
  <si>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</si>
  <si>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</si>
  <si>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</si>
  <si>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</si>
  <si>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</si>
  <si>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</si>
  <si>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</si>
  <si>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</si>
  <si>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</si>
  <si>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</si>
  <si>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</si>
  <si>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</si>
  <si>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</si>
  <si>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</si>
  <si>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</si>
  <si>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</si>
  <si>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</si>
  <si>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</si>
  <si>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</si>
  <si>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</si>
  <si>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</si>
  <si>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</si>
  <si>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</si>
  <si>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</si>
  <si>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</si>
  <si>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</si>
  <si>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</si>
  <si>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</si>
  <si>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</si>
  <si>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</si>
  <si>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</si>
  <si>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</si>
  <si>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</si>
  <si>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</si>
  <si>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</si>
  <si>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</si>
  <si>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</si>
  <si>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</si>
  <si>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</si>
  <si>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</si>
  <si>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</si>
  <si>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</si>
  <si>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</si>
  <si>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</si>
  <si>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</si>
  <si>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</si>
  <si>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</si>
  <si>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</si>
  <si>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</si>
  <si>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</si>
  <si>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</si>
  <si>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</si>
  <si>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</si>
  <si>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</si>
  <si>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</si>
  <si>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</si>
  <si>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</si>
  <si>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</si>
  <si>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</si>
  <si>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</si>
  <si>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</si>
  <si>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</si>
  <si>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</si>
  <si>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</si>
  <si>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</si>
  <si>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</si>
  <si>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</si>
  <si>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</si>
  <si>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</si>
  <si>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</si>
  <si>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</si>
  <si>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</si>
  <si>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</si>
  <si>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</si>
  <si>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</si>
  <si>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</si>
  <si>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</si>
  <si>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</si>
  <si>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</si>
  <si>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</si>
  <si>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</si>
  <si>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</si>
  <si>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</si>
  <si>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</si>
  <si>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</si>
  <si>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</si>
  <si>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</si>
  <si>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</si>
  <si>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</si>
  <si>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</si>
  <si>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</si>
  <si>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</si>
  <si>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</si>
  <si>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</si>
  <si>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</si>
  <si>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</si>
  <si>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</si>
  <si>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</si>
  <si>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</si>
  <si>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</si>
  <si>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</si>
  <si>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</si>
  <si>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</si>
  <si>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</si>
  <si>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</si>
  <si>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</si>
  <si>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</si>
  <si>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</si>
  <si>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</si>
  <si>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</si>
  <si>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</si>
  <si>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</si>
  <si>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</si>
  <si>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</si>
  <si>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</si>
  <si>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</si>
  <si>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</si>
  <si>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</si>
  <si>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</si>
  <si>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</si>
  <si>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</si>
  <si>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</si>
  <si>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</si>
  <si>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</si>
  <si>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</si>
  <si>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</si>
  <si>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</si>
  <si>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</si>
  <si>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</si>
  <si>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</si>
  <si>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</si>
  <si>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</si>
  <si>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</si>
  <si>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</si>
  <si>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</si>
  <si>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</si>
  <si>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</si>
  <si>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</si>
  <si>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</si>
  <si>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</si>
  <si>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</si>
  <si>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</si>
  <si>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</si>
  <si>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</si>
  <si>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</si>
  <si>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</si>
  <si>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</si>
  <si>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</si>
  <si>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</si>
  <si>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</si>
  <si>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</si>
  <si>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</si>
  <si>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</si>
  <si>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</si>
  <si>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</si>
  <si>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</si>
  <si>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</si>
  <si>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</si>
  <si>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</si>
  <si>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</si>
  <si>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</si>
  <si>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</si>
  <si>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</si>
  <si>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</si>
  <si>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</si>
  <si>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</si>
  <si>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</si>
  <si>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</si>
  <si>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</si>
  <si>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</si>
  <si>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</si>
  <si>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</si>
  <si>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</si>
  <si>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</si>
  <si>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</si>
  <si>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</si>
  <si>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</si>
  <si>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</si>
  <si>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</si>
  <si>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</si>
  <si>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</si>
  <si>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</si>
  <si>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</si>
  <si>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</si>
  <si>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</si>
  <si>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</si>
  <si>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</si>
  <si>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</si>
  <si>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</si>
  <si>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</si>
  <si>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</si>
  <si>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</si>
  <si>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</si>
  <si>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</si>
  <si>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</si>
  <si>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</si>
  <si>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</si>
  <si>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</si>
  <si>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</si>
  <si>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</si>
  <si>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</si>
  <si>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</si>
  <si>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</si>
  <si>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</si>
  <si>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</si>
  <si>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</si>
  <si>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</si>
  <si>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</si>
  <si>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</si>
  <si>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</si>
  <si>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</si>
  <si>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</si>
  <si>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</si>
  <si>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</si>
  <si>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</si>
  <si>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</si>
  <si>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</si>
  <si>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</si>
  <si>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</si>
  <si>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</si>
  <si>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</si>
  <si>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</si>
  <si>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</si>
  <si>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</si>
  <si>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</si>
  <si>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</si>
  <si>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</si>
  <si>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</si>
  <si>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</si>
  <si>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</si>
  <si>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</si>
  <si>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</si>
  <si>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</si>
  <si>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</si>
  <si>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</si>
  <si>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</si>
  <si>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</si>
  <si>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</si>
  <si>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</si>
  <si>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</si>
  <si>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</si>
  <si>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</si>
  <si>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</si>
  <si>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</si>
  <si>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</si>
  <si>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</si>
  <si>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</si>
  <si>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</si>
  <si>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</si>
  <si>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</si>
  <si>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</si>
  <si>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</si>
  <si>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</si>
  <si>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</si>
  <si>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</si>
  <si>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</si>
  <si>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</si>
  <si>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</si>
  <si>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</si>
  <si>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</si>
  <si>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</si>
  <si>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</si>
  <si>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</si>
  <si>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</si>
  <si>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</si>
  <si>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</si>
  <si>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</si>
  <si>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</si>
  <si>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</si>
  <si>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</si>
  <si>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</si>
  <si>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</si>
  <si>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</si>
  <si>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</si>
  <si>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</si>
  <si>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</si>
  <si>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</si>
  <si>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</si>
  <si>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</si>
  <si>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</si>
  <si>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</si>
  <si>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</si>
  <si>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</si>
  <si>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</si>
  <si>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</si>
  <si>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</si>
  <si>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</si>
  <si>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</si>
  <si>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</si>
  <si>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</si>
  <si>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</si>
  <si>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</si>
  <si>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</si>
  <si>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</si>
  <si>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</si>
  <si>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</si>
  <si>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</si>
  <si>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</si>
  <si>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</si>
  <si>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</si>
  <si>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</si>
  <si>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</si>
  <si>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</si>
  <si>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</si>
  <si>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</si>
  <si>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</si>
  <si>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</si>
  <si>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</si>
  <si>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</si>
  <si>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</si>
  <si>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</si>
  <si>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</si>
  <si>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</si>
  <si>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</si>
  <si>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</si>
  <si>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</si>
  <si>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</si>
  <si>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</si>
  <si>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</si>
  <si>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</si>
  <si>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</si>
  <si>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</si>
  <si>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</si>
  <si>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</si>
  <si>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</si>
  <si>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</si>
  <si>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</si>
  <si>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</si>
  <si>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</si>
  <si>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</si>
  <si>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</si>
  <si>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</si>
  <si>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</si>
  <si>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</si>
  <si>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</si>
  <si>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</si>
  <si>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</si>
  <si>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</si>
  <si>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</si>
  <si>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</si>
  <si>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</si>
  <si>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</si>
  <si>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</si>
  <si>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</si>
  <si>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</si>
  <si>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</si>
  <si>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</si>
  <si>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</si>
  <si>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</si>
  <si>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</si>
  <si>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</si>
  <si>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</si>
  <si>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</si>
  <si>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</si>
  <si>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</si>
  <si>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</si>
  <si>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</si>
  <si>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</si>
  <si>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</si>
  <si>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</si>
  <si>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</si>
  <si>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</si>
  <si>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</si>
  <si>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</si>
  <si>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</si>
  <si>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</si>
  <si>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</si>
  <si>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</si>
  <si>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</si>
  <si>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</si>
  <si>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</si>
  <si>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</si>
  <si>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</si>
  <si>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</si>
  <si>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</si>
  <si>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</si>
  <si>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</si>
  <si>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</si>
  <si>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</si>
  <si>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</si>
  <si>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</si>
  <si>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</si>
  <si>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</si>
  <si>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</si>
  <si>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</si>
  <si>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</si>
  <si>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</si>
  <si>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</si>
  <si>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</si>
  <si>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</si>
  <si>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</si>
  <si>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</si>
  <si>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</si>
  <si>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</si>
  <si>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</si>
  <si>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</si>
  <si>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</si>
  <si>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</si>
  <si>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</si>
  <si>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</si>
  <si>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</si>
  <si>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</si>
  <si>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</si>
  <si>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</si>
  <si>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</si>
  <si>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</si>
  <si>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</si>
  <si>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</si>
  <si>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</si>
  <si>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</si>
  <si>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</si>
  <si>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</si>
  <si>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</si>
  <si>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</si>
  <si>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</si>
  <si>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</si>
  <si>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</si>
  <si>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</si>
  <si>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</si>
  <si>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</si>
  <si>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</si>
  <si>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</si>
  <si>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</si>
  <si>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</si>
  <si>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</si>
  <si>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</si>
  <si>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</si>
  <si>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</si>
  <si>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</si>
  <si>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</si>
  <si>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</si>
  <si>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</si>
  <si>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</si>
  <si>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</si>
  <si>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</si>
  <si>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</si>
  <si>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</si>
  <si>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</si>
  <si>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</si>
  <si>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</si>
  <si>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</si>
  <si>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</si>
  <si>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</si>
  <si>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</si>
  <si>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</si>
  <si>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</si>
  <si>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</si>
  <si>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</si>
  <si>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</si>
  <si>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</si>
  <si>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</si>
  <si>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</si>
  <si>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</si>
  <si>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</si>
  <si>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</si>
  <si>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</si>
  <si>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</si>
  <si>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</si>
  <si>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</si>
  <si>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</si>
  <si>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</si>
  <si>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</si>
  <si>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</si>
  <si>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</si>
  <si>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</si>
  <si>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</si>
  <si>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</si>
  <si>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</si>
  <si>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</si>
  <si>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</si>
  <si>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</si>
  <si>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</si>
  <si>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</si>
  <si>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</si>
  <si>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</si>
  <si>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</si>
  <si>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</si>
  <si>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</si>
  <si>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</si>
  <si>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</si>
  <si>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</si>
  <si>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</si>
  <si>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</si>
  <si>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</si>
  <si>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</si>
  <si>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</si>
  <si>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</si>
  <si>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</si>
  <si>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</si>
  <si>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</si>
  <si>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</si>
  <si>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</si>
  <si>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</si>
  <si>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</si>
  <si>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</si>
  <si>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</si>
  <si>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</si>
  <si>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</si>
  <si>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</si>
  <si>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</si>
  <si>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</si>
  <si>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</si>
  <si>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</si>
  <si>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</si>
  <si>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</si>
  <si>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</si>
  <si>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</si>
  <si>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</si>
  <si>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</si>
  <si>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</si>
  <si>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</si>
  <si>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</si>
  <si>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</si>
  <si>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</si>
  <si>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</si>
  <si>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</si>
  <si>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</si>
  <si>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</si>
  <si>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</si>
  <si>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</si>
  <si>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</si>
  <si>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</si>
  <si>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</si>
  <si>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</si>
  <si>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</si>
  <si>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</si>
  <si>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</si>
  <si>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</si>
  <si>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</si>
  <si>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</si>
  <si>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</si>
  <si>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</si>
  <si>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</si>
  <si>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</si>
  <si>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</si>
  <si>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</si>
  <si>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</si>
  <si>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</si>
  <si>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</si>
  <si>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</si>
  <si>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</si>
  <si>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</si>
  <si>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</si>
  <si>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</si>
  <si>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</si>
  <si>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</si>
  <si>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</si>
  <si>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</si>
  <si>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</si>
  <si>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</si>
  <si>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</si>
  <si>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</si>
  <si>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</si>
  <si>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</si>
  <si>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</si>
  <si>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</si>
  <si>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</si>
  <si>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</si>
  <si>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</si>
  <si>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</si>
  <si>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</si>
  <si>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</si>
  <si>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</si>
  <si>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</si>
  <si>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</si>
  <si>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</si>
  <si>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</si>
  <si>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</si>
  <si>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</si>
  <si>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</si>
  <si>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</si>
  <si>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</si>
  <si>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</si>
  <si>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</si>
  <si>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</si>
  <si>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</si>
  <si>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</si>
  <si>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</si>
  <si>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</si>
  <si>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</si>
  <si>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</si>
  <si>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</si>
  <si>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</si>
  <si>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</si>
  <si>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</si>
  <si>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</si>
  <si>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</si>
  <si>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</si>
  <si>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</si>
  <si>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</si>
  <si>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</si>
  <si>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</si>
  <si>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</si>
  <si>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</si>
  <si>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</si>
  <si>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</si>
  <si>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</si>
  <si>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</si>
  <si>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</si>
  <si>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</si>
  <si>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</si>
  <si>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</si>
  <si>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</si>
  <si>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</si>
  <si>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</si>
  <si>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</si>
  <si>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</si>
  <si>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</si>
  <si>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</si>
  <si>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</si>
  <si>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</si>
  <si>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</si>
  <si>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</si>
  <si>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</si>
  <si>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</si>
  <si>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</si>
  <si>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</si>
  <si>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</si>
  <si>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</si>
  <si>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</si>
  <si>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</si>
  <si>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</si>
  <si>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</si>
  <si>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</si>
  <si>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</si>
  <si>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</si>
  <si>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</si>
  <si>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</si>
  <si>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</si>
  <si>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</si>
  <si>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</si>
  <si>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</si>
  <si>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</si>
  <si>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</si>
  <si>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</si>
  <si>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</si>
  <si>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</si>
  <si>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</si>
  <si>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</si>
  <si>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</si>
  <si>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</si>
  <si>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</si>
  <si>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</si>
  <si>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</si>
  <si>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</si>
  <si>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</si>
  <si>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</si>
  <si>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</si>
  <si>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</si>
  <si>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</si>
  <si>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</si>
  <si>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</si>
  <si>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</si>
  <si>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</si>
  <si>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</si>
  <si>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</si>
  <si>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</si>
  <si>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</si>
  <si>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</si>
  <si>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</si>
  <si>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</si>
  <si>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</si>
  <si>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</si>
  <si>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</si>
  <si>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</si>
  <si>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</si>
  <si>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</si>
  <si>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</si>
  <si>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</si>
  <si>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</si>
  <si>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</si>
  <si>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</si>
  <si>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</si>
  <si>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</si>
  <si>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</si>
  <si>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</si>
  <si>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</si>
  <si>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</si>
  <si>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</si>
  <si>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</si>
  <si>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</si>
  <si>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</si>
  <si>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</si>
  <si>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</si>
  <si>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</si>
  <si>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</si>
  <si>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</si>
  <si>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</si>
  <si>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</si>
  <si>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</si>
  <si>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</si>
  <si>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</si>
  <si>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</si>
  <si>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</si>
  <si>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</si>
  <si>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</si>
  <si>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</si>
  <si>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</si>
  <si>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</si>
  <si>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</si>
  <si>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</si>
  <si>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</si>
  <si>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</si>
  <si>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</si>
  <si>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</si>
  <si>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</si>
  <si>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</si>
  <si>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</si>
  <si>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</si>
  <si>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</si>
  <si>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</si>
  <si>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</si>
  <si>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</si>
  <si>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</si>
  <si>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</si>
  <si>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</si>
  <si>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</si>
  <si>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</si>
  <si>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</si>
  <si>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</si>
  <si>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</si>
  <si>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</si>
  <si>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</si>
  <si>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</si>
  <si>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</si>
  <si>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</si>
  <si>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</si>
  <si>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</si>
  <si>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</si>
  <si>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</si>
  <si>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</si>
  <si>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</si>
  <si>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</si>
  <si>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</si>
  <si>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</si>
  <si>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</si>
  <si>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</si>
  <si>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</si>
  <si>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</si>
  <si>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</si>
  <si>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</si>
  <si>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</si>
  <si>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</si>
  <si>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</si>
  <si>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</si>
  <si>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</si>
  <si>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</si>
  <si>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</si>
  <si>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</si>
  <si>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</si>
  <si>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</si>
  <si>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</si>
  <si>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</si>
  <si>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</si>
  <si>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</si>
  <si>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</si>
  <si>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</si>
  <si>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</si>
  <si>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</si>
  <si>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</si>
  <si>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</si>
  <si>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</si>
  <si>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</si>
  <si>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</si>
  <si>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</si>
  <si>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</si>
  <si>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</si>
  <si>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</si>
  <si>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</si>
  <si>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</si>
  <si>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</si>
  <si>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</si>
  <si>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</si>
  <si>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</si>
  <si>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</si>
  <si>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</si>
  <si>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</si>
  <si>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</si>
  <si>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</si>
  <si>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</si>
  <si>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</si>
  <si>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</si>
  <si>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</si>
  <si>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</si>
  <si>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</si>
  <si>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</si>
  <si>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</si>
  <si>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</si>
  <si>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</si>
  <si>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</si>
  <si>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</si>
  <si>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</si>
  <si>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</si>
  <si>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</si>
  <si>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</si>
  <si>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</si>
  <si>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</si>
  <si>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</si>
  <si>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</si>
  <si>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</si>
  <si>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</si>
  <si>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</si>
  <si>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</si>
  <si>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</si>
  <si>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</si>
  <si>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</si>
  <si>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</si>
  <si>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</si>
  <si>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</si>
  <si>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</si>
  <si>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</si>
  <si>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</si>
  <si>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</si>
  <si>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</si>
  <si>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</si>
  <si>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</si>
  <si>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</si>
  <si>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</si>
  <si>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</si>
  <si>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</si>
  <si>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</si>
  <si>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</si>
  <si>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</si>
  <si>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</si>
  <si>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</si>
  <si>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</si>
  <si>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</si>
  <si>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</si>
  <si>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</si>
  <si>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</si>
  <si>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</si>
  <si>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</si>
  <si>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</si>
  <si>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</si>
  <si>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</si>
  <si>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</si>
  <si>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</si>
  <si>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</si>
  <si>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</si>
  <si>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</si>
  <si>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</si>
  <si>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</si>
  <si>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</si>
  <si>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</si>
  <si>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</si>
  <si>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</si>
  <si>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</si>
  <si>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</si>
  <si>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</si>
  <si>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</si>
  <si>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</si>
  <si>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</si>
  <si>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</si>
  <si>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</si>
  <si>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</si>
  <si>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</si>
  <si>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</si>
  <si>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</si>
  <si>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</si>
  <si>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</si>
  <si>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</si>
  <si>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</si>
  <si>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</si>
  <si>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</si>
  <si>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</si>
  <si>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</si>
  <si>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</si>
  <si>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</si>
  <si>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</si>
  <si>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</si>
  <si>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</si>
  <si>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</si>
  <si>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</si>
  <si>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</si>
  <si>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</si>
  <si>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</si>
  <si>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</si>
  <si>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</si>
  <si>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</si>
  <si>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</si>
  <si>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</si>
  <si>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</si>
  <si>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</si>
  <si>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</si>
  <si>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</si>
  <si>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</si>
  <si>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</si>
  <si>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</si>
  <si>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</si>
  <si>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</si>
  <si>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</si>
  <si>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</si>
  <si>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</si>
  <si>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</si>
  <si>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</si>
  <si>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</si>
  <si>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</si>
  <si>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</si>
  <si>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</si>
  <si>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</si>
  <si>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</si>
  <si>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</si>
  <si>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</si>
  <si>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</si>
  <si>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</si>
  <si>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</si>
  <si>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</si>
  <si>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</si>
  <si>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</si>
  <si>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</si>
  <si>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</si>
  <si>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</si>
  <si>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</si>
  <si>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</si>
  <si>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</si>
  <si>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</si>
  <si>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</si>
  <si>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</si>
  <si>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</si>
  <si>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</si>
  <si>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</si>
  <si>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</si>
  <si>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</si>
  <si>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</si>
  <si>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</si>
  <si>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</si>
  <si>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</si>
  <si>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</si>
  <si>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</si>
  <si>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</si>
  <si>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</si>
  <si>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</si>
  <si>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</si>
  <si>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</si>
  <si>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</si>
  <si>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</si>
  <si>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</si>
  <si>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</si>
  <si>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</si>
  <si>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</si>
  <si>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</si>
  <si>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</si>
  <si>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</si>
  <si>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</si>
  <si>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</si>
  <si>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</si>
  <si>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</si>
  <si>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</si>
  <si>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</si>
  <si>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</si>
  <si>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</si>
  <si>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</si>
  <si>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</si>
  <si>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</si>
  <si>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</si>
  <si>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</si>
  <si>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</si>
  <si>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</si>
  <si>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</si>
  <si>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</si>
  <si>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</si>
  <si>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</si>
  <si>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</si>
  <si>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</si>
  <si>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</si>
  <si>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</si>
  <si>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</si>
  <si>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</si>
  <si>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</si>
  <si>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</si>
  <si>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</si>
  <si>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</si>
  <si>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</si>
  <si>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</si>
  <si>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</si>
  <si>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</si>
  <si>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</si>
  <si>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</si>
  <si>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</si>
  <si>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</si>
  <si>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</si>
  <si>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</si>
  <si>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</si>
  <si>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</si>
  <si>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</si>
  <si>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</si>
  <si>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</si>
  <si>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</si>
  <si>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</si>
  <si>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</si>
  <si>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</si>
  <si>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</si>
  <si>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</si>
  <si>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</si>
  <si>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</si>
  <si>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</si>
  <si>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</si>
  <si>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</si>
  <si>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</si>
  <si>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</si>
  <si>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</si>
  <si>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</si>
  <si>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</si>
  <si>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</si>
  <si>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</si>
  <si>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</si>
  <si>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</si>
  <si>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</si>
  <si>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</si>
  <si>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</si>
  <si>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</si>
  <si>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</si>
  <si>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</si>
  <si>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</si>
  <si>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</si>
  <si>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</si>
  <si>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</si>
  <si>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</si>
  <si>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</si>
  <si>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</si>
  <si>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</si>
  <si>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</si>
  <si>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</si>
  <si>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</si>
  <si>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</si>
  <si>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</si>
  <si>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</si>
  <si>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</si>
  <si>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</si>
  <si>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</si>
  <si>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</si>
  <si>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</si>
  <si>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</si>
  <si>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</si>
  <si>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</si>
  <si>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</si>
  <si>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</si>
  <si>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</si>
  <si>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</si>
  <si>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</si>
  <si>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</si>
  <si>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</si>
  <si>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</si>
  <si>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</si>
  <si>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</si>
  <si>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</si>
  <si>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</si>
  <si>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</si>
  <si>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</si>
  <si>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</si>
  <si>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</si>
  <si>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</si>
  <si>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</si>
  <si>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</si>
  <si>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</si>
  <si>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</si>
  <si>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</si>
  <si>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</si>
  <si>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</si>
  <si>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</si>
  <si>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</si>
  <si>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</si>
  <si>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</si>
  <si>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</si>
  <si>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</si>
  <si>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</si>
  <si>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</si>
  <si>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</si>
  <si>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</si>
  <si>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</si>
  <si>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</si>
  <si>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</si>
  <si>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</si>
  <si>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</si>
  <si>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</si>
  <si>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</si>
  <si>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</si>
  <si>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</si>
  <si>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</si>
  <si>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</si>
  <si>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</si>
  <si>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</si>
  <si>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</si>
  <si>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</si>
  <si>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</si>
  <si>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</si>
  <si>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</si>
  <si>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</si>
  <si>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</si>
  <si>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</si>
  <si>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</si>
  <si>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</si>
  <si>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</si>
  <si>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</si>
  <si>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</si>
  <si>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</si>
  <si>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</si>
  <si>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</si>
  <si>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</si>
  <si>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</si>
  <si>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</si>
  <si>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</si>
  <si>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</si>
  <si>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</si>
  <si>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</si>
  <si>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</si>
  <si>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</si>
  <si>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</si>
  <si>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</si>
  <si>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</si>
  <si>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</si>
  <si>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</si>
  <si>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</si>
  <si>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</si>
  <si>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</si>
  <si>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</si>
  <si>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</si>
  <si>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</si>
  <si>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</si>
  <si>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</si>
  <si>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</si>
  <si>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</si>
  <si>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</si>
  <si>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</si>
  <si>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</si>
  <si>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</si>
  <si>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</si>
  <si>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</si>
  <si>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</si>
  <si>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</si>
  <si>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</si>
  <si>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</si>
  <si>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</si>
  <si>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</si>
  <si>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</si>
  <si>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</si>
  <si>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</si>
  <si>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</si>
  <si>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</si>
  <si>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</si>
  <si>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</si>
  <si>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</si>
  <si>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</si>
  <si>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</si>
  <si>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</si>
  <si>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</si>
  <si>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</si>
  <si>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</si>
  <si>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</si>
  <si>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</si>
  <si>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</si>
  <si>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</si>
  <si>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</si>
  <si>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</si>
  <si>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</si>
  <si>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</si>
  <si>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</si>
  <si>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</si>
  <si>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</si>
  <si>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</si>
  <si>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</si>
  <si>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</si>
  <si>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</si>
  <si>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</si>
  <si>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</si>
  <si>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</si>
  <si>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</si>
  <si>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</si>
  <si>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</si>
  <si>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</si>
  <si>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</si>
  <si>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</si>
  <si>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</si>
  <si>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</si>
  <si>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</si>
  <si>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</si>
  <si>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</si>
  <si>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</si>
  <si>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</si>
  <si>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</si>
  <si>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</si>
  <si>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</si>
  <si>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</si>
  <si>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</si>
  <si>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</si>
  <si>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</si>
  <si>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</si>
  <si>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</si>
  <si>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</si>
  <si>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</si>
  <si>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</si>
  <si>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</si>
  <si>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</si>
  <si>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</si>
  <si>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</si>
  <si>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</si>
  <si>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</si>
  <si>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</si>
  <si>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</si>
  <si>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</si>
  <si>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</si>
  <si>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</si>
  <si>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</si>
  <si>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</si>
  <si>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</si>
  <si>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</si>
  <si>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</si>
  <si>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</si>
  <si>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</si>
  <si>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</si>
  <si>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</si>
  <si>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</si>
  <si>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</si>
  <si>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</si>
  <si>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</si>
  <si>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</si>
  <si>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</si>
  <si>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</si>
  <si>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</si>
  <si>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</si>
  <si>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</si>
  <si>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</si>
  <si>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</si>
  <si>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</si>
  <si>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</si>
  <si>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</si>
  <si>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</si>
  <si>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</si>
  <si>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</si>
  <si>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</si>
  <si>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</si>
  <si>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</si>
  <si>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</si>
  <si>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</si>
  <si>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</si>
  <si>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</si>
  <si>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</si>
  <si>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</si>
  <si>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</si>
  <si>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</si>
  <si>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</si>
  <si>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</si>
  <si>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</si>
  <si>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</si>
  <si>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</si>
  <si>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</si>
  <si>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</si>
  <si>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</si>
  <si>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</si>
  <si>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</si>
  <si>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</si>
  <si>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</si>
  <si>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</si>
  <si>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</si>
  <si>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</si>
  <si>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</si>
  <si>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</si>
  <si>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</si>
  <si>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</si>
  <si>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</si>
  <si>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</si>
  <si>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</si>
  <si>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</si>
  <si>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</si>
  <si>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</si>
  <si>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</si>
  <si>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</si>
  <si>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</si>
  <si>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</si>
  <si>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</si>
  <si>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</si>
  <si>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</si>
  <si>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</si>
  <si>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</si>
  <si>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</si>
  <si>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</si>
  <si>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</si>
  <si>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</si>
  <si>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</si>
  <si>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</si>
  <si>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</si>
  <si>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</si>
  <si>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</si>
  <si>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</si>
  <si>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</si>
  <si>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</si>
  <si>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</si>
  <si>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</si>
  <si>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</si>
  <si>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</si>
  <si>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</si>
  <si>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</si>
  <si>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</si>
  <si>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</si>
  <si>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</si>
  <si>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</si>
  <si>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</si>
  <si>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</si>
  <si>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</si>
  <si>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</si>
  <si>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</si>
  <si>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</si>
  <si>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</si>
  <si>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</si>
  <si>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</si>
  <si>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</si>
  <si>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</si>
  <si>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</si>
  <si>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</si>
  <si>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</si>
  <si>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</si>
  <si>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</si>
  <si>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</si>
  <si>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</si>
  <si>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</si>
  <si>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</si>
  <si>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</si>
  <si>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</si>
  <si>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</si>
  <si>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</si>
  <si>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</si>
  <si>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</si>
  <si>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</si>
  <si>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</si>
  <si>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</si>
  <si>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</si>
  <si>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</si>
  <si>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</si>
  <si>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</si>
  <si>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</si>
  <si>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</si>
  <si>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</si>
  <si>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</si>
  <si>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</si>
  <si>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</si>
  <si>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</si>
  <si>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</si>
  <si>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</si>
  <si>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</si>
  <si>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</si>
  <si>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</si>
  <si>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</si>
  <si>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</si>
  <si>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</si>
  <si>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</si>
  <si>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</si>
  <si>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</si>
  <si>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</si>
  <si>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</si>
  <si>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</si>
  <si>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</si>
  <si>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</si>
  <si>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</si>
  <si>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</si>
  <si>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</si>
  <si>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</si>
  <si>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</si>
  <si>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</si>
  <si>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</si>
  <si>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</si>
  <si>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</si>
  <si>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</si>
  <si>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</si>
  <si>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</si>
  <si>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</si>
  <si>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</si>
  <si>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</si>
  <si>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</si>
  <si>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</si>
  <si>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</si>
  <si>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</si>
  <si>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</si>
  <si>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</si>
  <si>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</si>
  <si>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</si>
  <si>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</si>
  <si>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</si>
  <si>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</si>
  <si>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</si>
  <si>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</si>
  <si>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</si>
  <si>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</si>
  <si>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</si>
  <si>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</si>
  <si>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</si>
  <si>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</si>
  <si>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</si>
  <si>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</si>
  <si>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</si>
  <si>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</si>
  <si>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</si>
  <si>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</si>
  <si>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</si>
  <si>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</si>
  <si>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</si>
  <si>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</si>
  <si>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</si>
  <si>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</si>
  <si>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</si>
  <si>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</si>
  <si>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</si>
  <si>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</si>
  <si>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</si>
  <si>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</si>
  <si>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</si>
  <si>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</si>
  <si>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</si>
  <si>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</si>
  <si>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</si>
  <si>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</si>
  <si>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</si>
  <si>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</si>
  <si>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</si>
  <si>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</si>
  <si>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</si>
  <si>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</si>
  <si>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</si>
  <si>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</si>
  <si>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</si>
  <si>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</si>
  <si>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</si>
  <si>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</si>
  <si>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</si>
  <si>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</si>
  <si>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</si>
  <si>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</si>
  <si>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</si>
  <si>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</si>
  <si>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</si>
  <si>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</si>
  <si>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</si>
  <si>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</si>
  <si>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</si>
  <si>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</si>
  <si>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</si>
  <si>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</si>
  <si>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</si>
  <si>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</si>
  <si>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</si>
  <si>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</si>
  <si>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</si>
  <si>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</si>
  <si>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</si>
  <si>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</si>
  <si>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</si>
  <si>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</si>
  <si>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</si>
  <si>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</si>
  <si>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</si>
  <si>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</si>
  <si>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</si>
  <si>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</si>
  <si>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</si>
  <si>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</si>
  <si>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</si>
  <si>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</si>
  <si>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</si>
  <si>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</si>
  <si>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</si>
  <si>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</si>
  <si>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</si>
  <si>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</si>
  <si>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</si>
  <si>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</si>
  <si>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</si>
  <si>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</si>
  <si>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</si>
  <si>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</si>
  <si>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</si>
  <si>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</si>
  <si>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</si>
  <si>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</si>
  <si>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</si>
  <si>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</si>
  <si>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</si>
  <si>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</si>
  <si>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</si>
  <si>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</si>
  <si>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</si>
  <si>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</si>
  <si>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</si>
  <si>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</si>
  <si>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</si>
  <si>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</si>
  <si>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</si>
  <si>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</si>
  <si>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</si>
  <si>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</si>
  <si>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</si>
  <si>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</si>
  <si>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</si>
  <si>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</si>
  <si>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</si>
  <si>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</si>
  <si>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</si>
  <si>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</si>
  <si>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</si>
  <si>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</si>
  <si>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</si>
  <si>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</si>
  <si>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</si>
  <si>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</si>
  <si>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</si>
  <si>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</si>
  <si>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</si>
  <si>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</si>
  <si>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</si>
  <si>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</si>
  <si>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</si>
  <si>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</si>
  <si>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</si>
  <si>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</si>
  <si>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</si>
  <si>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</si>
  <si>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</si>
  <si>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</si>
  <si>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</si>
  <si>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</si>
  <si>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</si>
  <si>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</si>
  <si>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</si>
  <si>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</si>
  <si>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</si>
  <si>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</si>
  <si>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</si>
  <si>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</si>
  <si>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</si>
  <si>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</si>
  <si>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</si>
  <si>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</si>
  <si>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</si>
  <si>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</si>
  <si>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</si>
  <si>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</si>
  <si>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</si>
  <si>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</si>
  <si>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</si>
  <si>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</si>
  <si>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</si>
  <si>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</si>
  <si>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</si>
  <si>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</si>
  <si>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</si>
  <si>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</si>
  <si>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</si>
  <si>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</si>
  <si>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</si>
  <si>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</si>
  <si>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</si>
  <si>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</si>
  <si>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</si>
  <si>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</si>
  <si>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</si>
  <si>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</si>
  <si>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</si>
  <si>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</si>
  <si>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</si>
  <si>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</si>
  <si>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</si>
  <si>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</si>
  <si>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</si>
  <si>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</si>
  <si>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</si>
  <si>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</si>
  <si>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</si>
  <si>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</si>
  <si>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</si>
  <si>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</si>
  <si>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</si>
  <si>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</si>
  <si>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</si>
  <si>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</si>
  <si>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</si>
  <si>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</si>
  <si>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</si>
  <si>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</si>
  <si>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</si>
  <si>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</si>
  <si>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</si>
  <si>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</si>
  <si>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</si>
  <si>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</si>
  <si>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</si>
  <si>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</si>
  <si>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</si>
  <si>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</si>
  <si>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</si>
  <si>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</si>
  <si>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</si>
  <si>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</si>
  <si>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</si>
  <si>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</si>
  <si>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</si>
  <si>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</si>
  <si>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</si>
  <si>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</si>
  <si>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</si>
  <si>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</si>
  <si>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</si>
  <si>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</si>
  <si>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</si>
  <si>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</si>
  <si>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</si>
  <si>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</si>
  <si>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</si>
  <si>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</si>
  <si>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</si>
  <si>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</si>
  <si>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</si>
  <si>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</si>
  <si>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</si>
  <si>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</si>
  <si>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</si>
  <si>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</si>
  <si>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</si>
  <si>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</si>
  <si>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</si>
  <si>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</si>
  <si>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</si>
  <si>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</si>
  <si>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</si>
  <si>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</si>
  <si>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</si>
  <si>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</si>
  <si>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</si>
  <si>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</si>
  <si>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</si>
  <si>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</si>
  <si>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</si>
  <si>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</si>
  <si>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</si>
  <si>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</si>
  <si>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</si>
  <si>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</si>
  <si>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</si>
  <si>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</si>
  <si>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</si>
  <si>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</si>
  <si>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</si>
  <si>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</si>
  <si>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</si>
  <si>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</si>
  <si>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</si>
  <si>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</si>
  <si>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</si>
  <si>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</si>
  <si>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</si>
  <si>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</si>
  <si>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</si>
  <si>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</si>
  <si>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</si>
  <si>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</si>
  <si>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</si>
  <si>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</si>
  <si>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</si>
  <si>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</si>
  <si>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</si>
  <si>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</si>
  <si>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</si>
  <si>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</si>
  <si>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</si>
  <si>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</si>
  <si>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</si>
  <si>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</si>
  <si>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</si>
  <si>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</si>
  <si>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</si>
  <si>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</si>
  <si>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</si>
  <si>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</si>
  <si>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</si>
  <si>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</si>
  <si>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</si>
  <si>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</si>
  <si>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</si>
  <si>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</si>
  <si>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</si>
  <si>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</si>
  <si>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</si>
  <si>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</si>
  <si>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</si>
  <si>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</si>
  <si>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</si>
  <si>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</si>
  <si>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</si>
  <si>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</si>
  <si>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</si>
  <si>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</si>
  <si>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</si>
  <si>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</si>
  <si>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</si>
  <si>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</si>
  <si>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</si>
  <si>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</si>
  <si>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</si>
  <si>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</si>
  <si>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</si>
  <si>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</si>
  <si>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</si>
  <si>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</si>
  <si>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</si>
  <si>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</si>
  <si>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</si>
  <si>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</si>
  <si>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</si>
  <si>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</si>
  <si>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</si>
  <si>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</si>
  <si>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</si>
  <si>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</si>
  <si>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</si>
  <si>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</si>
  <si>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</si>
  <si>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</si>
  <si>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</si>
  <si>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</si>
  <si>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</si>
  <si>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</si>
  <si>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</si>
  <si>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</si>
  <si>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</si>
  <si>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</si>
  <si>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</si>
  <si>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</si>
  <si>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</si>
  <si>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</si>
  <si>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</si>
  <si>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</si>
  <si>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</si>
  <si>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</si>
  <si>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</si>
  <si>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</si>
  <si>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</si>
  <si>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</si>
  <si>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</si>
  <si>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</si>
  <si>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</si>
  <si>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</si>
  <si>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</si>
  <si>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</si>
  <si>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</si>
  <si>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</si>
  <si>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</si>
  <si>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</si>
  <si>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</si>
  <si>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</si>
  <si>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</si>
  <si>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</si>
  <si>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</si>
  <si>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</si>
  <si>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</si>
  <si>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</si>
  <si>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</si>
  <si>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</si>
  <si>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</si>
  <si>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</si>
  <si>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</si>
  <si>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</si>
  <si>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</si>
  <si>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</si>
  <si>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</si>
  <si>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</si>
  <si>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</si>
  <si>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</si>
  <si>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</si>
  <si>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</si>
  <si>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</si>
  <si>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</si>
  <si>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</si>
  <si>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</si>
  <si>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</si>
  <si>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</si>
  <si>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</si>
  <si>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</si>
  <si>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</si>
  <si>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</si>
  <si>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</si>
  <si>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</si>
  <si>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</si>
  <si>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</si>
  <si>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</si>
  <si>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</si>
  <si>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</si>
  <si>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</si>
  <si>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</si>
  <si>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</si>
  <si>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</si>
  <si>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</si>
  <si>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</si>
  <si>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</si>
  <si>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</si>
  <si>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</si>
  <si>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</si>
  <si>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</si>
  <si>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</si>
  <si>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</si>
  <si>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</si>
  <si>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</si>
  <si>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</si>
  <si>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</si>
  <si>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</si>
  <si>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</si>
  <si>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</si>
  <si>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</si>
  <si>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</si>
  <si>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</si>
  <si>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</si>
  <si>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</si>
  <si>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</si>
  <si>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</si>
  <si>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</si>
  <si>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</si>
  <si>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</si>
  <si>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</si>
  <si>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</si>
  <si>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</si>
  <si>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</si>
  <si>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</si>
  <si>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</si>
  <si>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</si>
  <si>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</si>
  <si>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</si>
  <si>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</si>
  <si>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</si>
  <si>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</si>
  <si>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</si>
  <si>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</si>
  <si>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</si>
  <si>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</si>
  <si>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</si>
  <si>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</si>
  <si>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</si>
  <si>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</si>
  <si>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</si>
  <si>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</si>
  <si>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</si>
  <si>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</si>
  <si>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</si>
  <si>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</si>
  <si>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</si>
  <si>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</si>
  <si>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</si>
  <si>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</si>
  <si>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</si>
  <si>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</si>
  <si>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</si>
  <si>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</si>
  <si>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</si>
  <si>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</si>
  <si>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</si>
  <si>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</si>
  <si>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</si>
  <si>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</si>
  <si>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</si>
  <si>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</si>
  <si>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</si>
  <si>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</si>
  <si>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</si>
  <si>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</si>
  <si>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</si>
  <si>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</si>
  <si>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</si>
  <si>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</si>
  <si>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</si>
  <si>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</si>
  <si>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</si>
  <si>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</si>
  <si>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</si>
  <si>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</si>
  <si>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</si>
  <si>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</si>
  <si>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</si>
  <si>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</si>
  <si>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</si>
  <si>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</si>
  <si>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</si>
  <si>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</si>
  <si>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</si>
  <si>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</si>
  <si>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</si>
  <si>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</si>
  <si>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</si>
  <si>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</si>
  <si>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</si>
  <si>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</si>
  <si>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</si>
  <si>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</si>
  <si>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</si>
  <si>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</si>
  <si>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</si>
  <si>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</si>
  <si>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</si>
  <si>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</si>
  <si>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</si>
  <si>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</si>
  <si>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</si>
  <si>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</si>
  <si>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</si>
  <si>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</si>
  <si>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</si>
  <si>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</si>
  <si>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</si>
  <si>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</si>
  <si>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</si>
  <si>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</si>
  <si>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</si>
  <si>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</si>
  <si>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</si>
  <si>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</si>
  <si>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</si>
  <si>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</si>
  <si>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</si>
  <si>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</si>
  <si>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</si>
  <si>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</si>
  <si>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</si>
  <si>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</si>
  <si>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</si>
  <si>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</si>
  <si>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</si>
  <si>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</si>
  <si>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</si>
  <si>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</si>
  <si>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</si>
  <si>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</si>
  <si>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</si>
  <si>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</si>
  <si>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</si>
  <si>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</si>
  <si>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</si>
  <si>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</si>
  <si>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</si>
  <si>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</si>
  <si>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</si>
  <si>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</si>
  <si>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</si>
  <si>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</si>
  <si>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</si>
  <si>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</si>
  <si>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</si>
  <si>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</si>
  <si>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</si>
  <si>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</si>
  <si>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</si>
  <si>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</si>
  <si>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</si>
  <si>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</si>
  <si>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</si>
  <si>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</si>
  <si>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</si>
  <si>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</si>
  <si>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</si>
  <si>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</si>
  <si>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</si>
  <si>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</si>
  <si>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</si>
  <si>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</si>
  <si>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</si>
  <si>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</si>
  <si>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</si>
  <si>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</si>
  <si>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</si>
  <si>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</si>
  <si>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</si>
  <si>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</si>
  <si>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</si>
  <si>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</si>
  <si>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</si>
  <si>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</si>
  <si>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</si>
  <si>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</si>
  <si>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</si>
  <si>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</si>
  <si>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</si>
  <si>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</si>
  <si>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</si>
  <si>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</si>
  <si>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</si>
  <si>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</si>
  <si>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</si>
  <si>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</si>
  <si>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</si>
  <si>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</si>
  <si>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</si>
  <si>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</si>
  <si>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</si>
  <si>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</si>
  <si>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</si>
  <si>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</si>
  <si>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</si>
  <si>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</si>
  <si>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</si>
  <si>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</si>
  <si>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</si>
  <si>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</si>
  <si>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</si>
  <si>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</si>
  <si>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</si>
  <si>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</si>
  <si>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</si>
  <si>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</si>
  <si>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</si>
  <si>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</si>
  <si>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</si>
  <si>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</si>
  <si>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</si>
  <si>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</si>
  <si>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</si>
  <si>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</si>
  <si>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</si>
  <si>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</si>
  <si>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</si>
  <si>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</si>
  <si>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</si>
  <si>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</si>
  <si>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</si>
  <si>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</si>
  <si>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</si>
  <si>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</si>
  <si>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</si>
  <si>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</si>
  <si>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</si>
  <si>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</si>
  <si>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</si>
  <si>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</si>
  <si>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</si>
  <si>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</si>
  <si>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</si>
  <si>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</si>
  <si>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</si>
  <si>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</si>
  <si>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</si>
  <si>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</si>
  <si>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</si>
  <si>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</si>
  <si>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</si>
  <si>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</si>
  <si>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</si>
  <si>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</si>
  <si>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</si>
  <si>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</si>
  <si>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</si>
  <si>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</si>
  <si>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</si>
  <si>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</si>
  <si>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</si>
  <si>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</si>
  <si>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</si>
  <si>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</si>
  <si>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</si>
  <si>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</si>
  <si>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</si>
  <si>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</si>
  <si>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</si>
  <si>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</si>
  <si>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</si>
  <si>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</si>
  <si>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</si>
  <si>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</si>
  <si>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</si>
  <si>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</si>
  <si>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</si>
  <si>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</si>
  <si>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</si>
  <si>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</si>
  <si>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</si>
  <si>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</si>
  <si>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</si>
  <si>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</si>
  <si>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</si>
  <si>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</si>
  <si>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</si>
  <si>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</si>
  <si>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</si>
  <si>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</si>
  <si>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</si>
  <si>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</si>
  <si>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</si>
  <si>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</si>
  <si>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</si>
  <si>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</si>
  <si>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</si>
  <si>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</si>
  <si>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</si>
  <si>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</si>
  <si>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</si>
  <si>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</si>
  <si>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</si>
  <si>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</si>
  <si>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</si>
  <si>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</si>
  <si>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</si>
  <si>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</si>
  <si>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</si>
  <si>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</si>
  <si>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</si>
  <si>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</si>
  <si>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</si>
  <si>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</si>
  <si>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</si>
  <si>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</si>
  <si>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</si>
  <si>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</si>
  <si>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</si>
  <si>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</si>
  <si>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</si>
  <si>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</si>
  <si>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</si>
  <si>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</si>
  <si>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</si>
  <si>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</si>
  <si>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</si>
  <si>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</si>
  <si>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</si>
  <si>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</si>
  <si>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</si>
  <si>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</si>
  <si>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</si>
  <si>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</si>
  <si>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</si>
  <si>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</si>
  <si>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</si>
  <si>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</si>
  <si>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</si>
  <si>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</si>
  <si>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</si>
  <si>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</si>
  <si>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</si>
  <si>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</si>
  <si>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</si>
  <si>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</si>
  <si>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</si>
  <si>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</si>
  <si>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</si>
  <si>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</si>
  <si>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</si>
  <si>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</si>
  <si>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</si>
  <si>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</si>
  <si>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</si>
  <si>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</si>
  <si>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</si>
  <si>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</si>
  <si>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</si>
  <si>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</si>
  <si>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</si>
  <si>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</si>
  <si>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</si>
  <si>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</si>
  <si>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</si>
  <si>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</si>
  <si>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</si>
  <si>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</si>
  <si>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</si>
  <si>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</si>
  <si>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</si>
  <si>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</si>
  <si>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</si>
  <si>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</si>
  <si>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</si>
  <si>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</si>
  <si>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</si>
  <si>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</si>
  <si>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</si>
  <si>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</si>
  <si>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</si>
  <si>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</si>
  <si>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</si>
  <si>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</si>
  <si>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</si>
  <si>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</si>
  <si>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</si>
  <si>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</si>
  <si>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</si>
  <si>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</si>
  <si>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</si>
  <si>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</si>
  <si>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</si>
  <si>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</si>
  <si>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</si>
  <si>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</si>
  <si>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</si>
  <si>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</si>
  <si>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</si>
  <si>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</si>
  <si>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</si>
  <si>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</si>
  <si>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</si>
  <si>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</si>
  <si>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</si>
  <si>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</si>
  <si>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</si>
  <si>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</si>
  <si>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</si>
  <si>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</si>
  <si>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</si>
  <si>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</si>
  <si>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</si>
  <si>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</si>
  <si>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</si>
  <si>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</si>
  <si>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</si>
  <si>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</si>
  <si>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</si>
  <si>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</si>
  <si>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</si>
  <si>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</si>
  <si>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</si>
  <si>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</si>
  <si>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</si>
  <si>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</si>
  <si>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</si>
  <si>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</si>
  <si>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</si>
  <si>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</si>
  <si>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</si>
  <si>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</si>
  <si>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</si>
  <si>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</si>
  <si>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</si>
  <si>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</si>
  <si>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</si>
  <si>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</si>
  <si>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</si>
  <si>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</si>
  <si>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</si>
  <si>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</si>
  <si>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</si>
  <si>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</si>
  <si>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</si>
  <si>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</si>
  <si>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</si>
  <si>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</si>
  <si>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</si>
  <si>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</si>
  <si>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</si>
  <si>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</si>
  <si>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</si>
  <si>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</si>
  <si>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</si>
  <si>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</si>
  <si>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</si>
  <si>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</si>
  <si>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</si>
  <si>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</si>
  <si>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</si>
  <si>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</si>
  <si>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</si>
  <si>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</si>
  <si>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</si>
  <si>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</si>
  <si>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</si>
  <si>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</si>
  <si>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</si>
  <si>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</si>
  <si>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</si>
  <si>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</si>
  <si>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</si>
  <si>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</si>
  <si>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</si>
  <si>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</si>
  <si>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</si>
  <si>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</si>
  <si>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</si>
  <si>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</si>
  <si>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</si>
  <si>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</si>
  <si>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</si>
  <si>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</si>
  <si>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</si>
  <si>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</si>
  <si>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</si>
  <si>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</si>
  <si>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</si>
  <si>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</si>
  <si>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</si>
  <si>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</si>
  <si>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</si>
  <si>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</si>
  <si>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</si>
  <si>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</si>
  <si>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</si>
  <si>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</si>
  <si>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</si>
  <si>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</si>
  <si>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</si>
  <si>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</si>
  <si>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</si>
  <si>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</si>
  <si>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</si>
  <si>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</si>
  <si>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</si>
  <si>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</si>
  <si>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</si>
  <si>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</si>
  <si>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</si>
  <si>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</si>
  <si>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</si>
  <si>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</si>
  <si>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</si>
  <si>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</si>
  <si>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</si>
  <si>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</si>
  <si>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</si>
  <si>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</si>
  <si>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</si>
  <si>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</si>
  <si>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</si>
  <si>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</si>
  <si>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</si>
  <si>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</si>
  <si>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</si>
  <si>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</si>
  <si>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</si>
  <si>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</si>
  <si>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</si>
  <si>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</si>
  <si>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</si>
  <si>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</si>
  <si>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</si>
  <si>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</si>
  <si>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</si>
  <si>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</si>
  <si>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</si>
  <si>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</si>
  <si>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</si>
  <si>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</si>
  <si>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</si>
  <si>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</si>
  <si>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</si>
  <si>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</si>
  <si>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</si>
  <si>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</si>
  <si>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</si>
  <si>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</si>
  <si>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</si>
  <si>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</si>
  <si>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</si>
  <si>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</si>
  <si>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</si>
  <si>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</si>
  <si>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</si>
  <si>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</si>
  <si>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</si>
  <si>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</si>
  <si>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</si>
  <si>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</si>
  <si>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</si>
  <si>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</si>
  <si>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</si>
  <si>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</si>
  <si>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</si>
  <si>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</si>
  <si>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</si>
  <si>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</si>
  <si>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</si>
  <si>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</si>
  <si>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</si>
  <si>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</si>
  <si>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</si>
  <si>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</si>
  <si>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</si>
  <si>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</si>
  <si>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</si>
  <si>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</si>
  <si>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</si>
  <si>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</si>
  <si>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</si>
  <si>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</si>
  <si>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</si>
  <si>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</si>
  <si>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</si>
  <si>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</si>
  <si>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</si>
  <si>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</si>
  <si>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</si>
  <si>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</si>
  <si>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</si>
  <si>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</si>
  <si>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</si>
  <si>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</si>
  <si>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</si>
  <si>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</si>
  <si>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</si>
  <si>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</si>
  <si>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</si>
  <si>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</si>
  <si>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</si>
  <si>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</si>
  <si>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</si>
  <si>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</si>
  <si>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</si>
  <si>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</si>
  <si>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</si>
  <si>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</si>
  <si>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</si>
  <si>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</si>
  <si>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</si>
  <si>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</si>
  <si>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</si>
  <si>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</si>
  <si>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</si>
  <si>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</si>
  <si>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</si>
  <si>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</si>
  <si>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</si>
  <si>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</si>
  <si>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</si>
  <si>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</si>
  <si>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</si>
  <si>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</si>
  <si>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</si>
  <si>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</si>
  <si>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</si>
  <si>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</si>
  <si>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</si>
  <si>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</si>
  <si>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</si>
  <si>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</si>
  <si>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</si>
  <si>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</si>
  <si>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</si>
  <si>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</si>
  <si>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</si>
  <si>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</si>
  <si>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</si>
  <si>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</si>
  <si>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</si>
  <si>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</si>
  <si>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</si>
  <si>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</si>
  <si>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</si>
  <si>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</si>
  <si>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</si>
  <si>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</si>
  <si>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</si>
  <si>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</si>
  <si>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</si>
  <si>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</si>
  <si>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</si>
  <si>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</si>
  <si>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</si>
  <si>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</si>
  <si>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</si>
  <si>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</si>
  <si>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</si>
  <si>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</si>
  <si>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</si>
  <si>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</si>
  <si>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</si>
  <si>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</si>
  <si>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</si>
  <si>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</si>
  <si>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</si>
  <si>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</si>
  <si>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</si>
  <si>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</si>
  <si>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</si>
  <si>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</si>
  <si>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</si>
  <si>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</si>
  <si>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</si>
  <si>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</si>
  <si>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</si>
  <si>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</si>
  <si>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</si>
  <si>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</si>
  <si>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</si>
  <si>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</si>
  <si>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</si>
  <si>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</si>
  <si>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</si>
  <si>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</si>
  <si>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</si>
  <si>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</si>
  <si>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</si>
  <si>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</si>
  <si>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</si>
  <si>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</si>
  <si>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</si>
  <si>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</si>
  <si>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</si>
  <si>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</si>
  <si>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</si>
  <si>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</si>
  <si>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</si>
  <si>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</si>
  <si>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</si>
  <si>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</si>
  <si>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</si>
  <si>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</si>
  <si>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</si>
  <si>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</si>
  <si>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</si>
  <si>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</si>
  <si>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</si>
  <si>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</si>
  <si>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</si>
  <si>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</si>
  <si>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</si>
  <si>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</si>
  <si>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</si>
  <si>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</si>
  <si>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</si>
  <si>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</si>
  <si>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</si>
  <si>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</si>
  <si>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</si>
  <si>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</si>
  <si>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</si>
  <si>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</si>
  <si>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</si>
  <si>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</si>
  <si>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</si>
  <si>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</si>
  <si>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</si>
  <si>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</si>
  <si>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</si>
  <si>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</si>
  <si>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</si>
  <si>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</si>
  <si>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</si>
  <si>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</si>
  <si>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</si>
  <si>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</si>
  <si>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</si>
  <si>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</si>
  <si>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</si>
  <si>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</si>
  <si>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</si>
  <si>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</si>
  <si>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</si>
  <si>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</si>
  <si>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</si>
  <si>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</si>
  <si>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</si>
  <si>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</si>
  <si>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</si>
  <si>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</si>
  <si>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</si>
  <si>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</si>
  <si>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</si>
  <si>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</si>
  <si>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</si>
  <si>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</si>
  <si>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</si>
  <si>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</si>
  <si>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</si>
  <si>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</si>
  <si>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</si>
  <si>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</si>
  <si>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</si>
  <si>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</si>
  <si>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</si>
  <si>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</si>
  <si>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</si>
  <si>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</si>
  <si>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</si>
  <si>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</si>
  <si>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</si>
  <si>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</si>
  <si>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</si>
  <si>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</si>
  <si>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</si>
  <si>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</si>
  <si>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</si>
  <si>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</si>
  <si>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</si>
  <si>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</si>
  <si>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</si>
  <si>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</si>
  <si>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</si>
  <si>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</si>
  <si>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</si>
  <si>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</si>
  <si>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</si>
  <si>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</si>
  <si>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</si>
  <si>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</si>
  <si>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</si>
  <si>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</si>
  <si>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</si>
  <si>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</si>
  <si>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</si>
  <si>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</si>
  <si>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</si>
  <si>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</si>
  <si>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</si>
  <si>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</si>
  <si>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</si>
  <si>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</si>
  <si>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</si>
  <si>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</si>
  <si>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</si>
  <si>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</si>
  <si>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</si>
  <si>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</si>
  <si>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</si>
  <si>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</si>
  <si>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</si>
  <si>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</si>
  <si>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</si>
  <si>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</si>
  <si>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</si>
  <si>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</si>
  <si>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</si>
  <si>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</si>
  <si>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</si>
  <si>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</si>
  <si>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</si>
  <si>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</si>
  <si>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</si>
  <si>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</si>
  <si>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</si>
  <si>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</si>
  <si>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</si>
  <si>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</si>
  <si>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</si>
  <si>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</si>
  <si>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</si>
  <si>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</si>
  <si>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</si>
  <si>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</si>
  <si>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</si>
  <si>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</si>
  <si>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</si>
  <si>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</si>
  <si>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</si>
  <si>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</si>
  <si>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</si>
  <si>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</si>
  <si>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</si>
  <si>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</si>
  <si>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</si>
  <si>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</si>
  <si>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</si>
  <si>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</si>
  <si>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</si>
  <si>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</si>
  <si>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</si>
  <si>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</si>
  <si>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</si>
  <si>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</si>
  <si>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</si>
  <si>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</si>
  <si>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</si>
  <si>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</si>
  <si>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</si>
  <si>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</si>
  <si>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</si>
  <si>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</si>
  <si>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</si>
  <si>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</si>
  <si>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</si>
  <si>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</si>
  <si>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</si>
  <si>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</si>
  <si>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</si>
  <si>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</si>
  <si>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</si>
  <si>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</si>
  <si>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</si>
  <si>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</si>
  <si>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</si>
  <si>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</si>
  <si>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</si>
  <si>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</si>
  <si>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</si>
  <si>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</si>
  <si>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</si>
  <si>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</si>
  <si>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</si>
  <si>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</si>
  <si>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</si>
  <si>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</si>
  <si>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</si>
  <si>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</si>
  <si>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</si>
  <si>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</si>
  <si>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</si>
  <si>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</si>
  <si>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</si>
  <si>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</si>
  <si>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</si>
  <si>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</si>
  <si>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</si>
  <si>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</si>
  <si>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</si>
  <si>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</si>
  <si>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</si>
  <si>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</si>
  <si>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</si>
  <si>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</si>
  <si>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</si>
  <si>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</si>
  <si>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</si>
  <si>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</si>
  <si>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</si>
  <si>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</si>
  <si>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</si>
  <si>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</si>
  <si>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</si>
  <si>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</si>
  <si>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</si>
  <si>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</si>
  <si>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</si>
  <si>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</si>
  <si>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</si>
  <si>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</si>
  <si>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</si>
  <si>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</si>
  <si>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</si>
  <si>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</si>
  <si>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</si>
  <si>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</si>
  <si>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</si>
  <si>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</si>
  <si>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</si>
  <si>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</si>
  <si>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</si>
  <si>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</si>
  <si>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</si>
  <si>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</si>
  <si>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</si>
  <si>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</si>
  <si>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</si>
  <si>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</si>
  <si>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</si>
  <si>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</si>
  <si>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</si>
  <si>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</si>
  <si>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</si>
  <si>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</si>
  <si>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</si>
  <si>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</si>
  <si>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</si>
  <si>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</si>
  <si>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</si>
  <si>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</si>
  <si>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</si>
  <si>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</si>
  <si>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</si>
  <si>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</si>
  <si>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</si>
  <si>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</si>
  <si>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</si>
  <si>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</si>
  <si>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</si>
  <si>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</si>
  <si>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</si>
  <si>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</si>
  <si>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</si>
  <si>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</si>
  <si>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</si>
  <si>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</si>
  <si>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</si>
  <si>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</si>
  <si>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</si>
  <si>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</si>
  <si>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</si>
  <si>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</si>
  <si>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</si>
  <si>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</si>
  <si>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</si>
  <si>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</si>
  <si>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</si>
  <si>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</si>
  <si>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</si>
  <si>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</si>
  <si>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</si>
  <si>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</si>
  <si>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</si>
  <si>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</si>
  <si>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</si>
  <si>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</si>
  <si>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</si>
  <si>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</si>
  <si>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</si>
  <si>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</si>
  <si>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</si>
  <si>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</si>
  <si>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</si>
  <si>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</si>
  <si>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</si>
  <si>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</si>
  <si>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</si>
  <si>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</si>
  <si>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</si>
  <si>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</si>
  <si>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</si>
  <si>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</si>
  <si>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</si>
  <si>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</si>
  <si>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</si>
  <si>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</si>
  <si>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</si>
  <si>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</si>
  <si>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</si>
  <si>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</si>
  <si>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</si>
  <si>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</si>
  <si>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</si>
  <si>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</si>
  <si>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</si>
  <si>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</si>
  <si>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</si>
  <si>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</si>
  <si>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</si>
  <si>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</si>
  <si>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</si>
  <si>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</si>
  <si>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</si>
  <si>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</si>
  <si>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</si>
  <si>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</si>
  <si>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</si>
  <si>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</si>
  <si>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</si>
  <si>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</si>
  <si>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</si>
  <si>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</si>
  <si>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</si>
  <si>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</si>
  <si>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</si>
  <si>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</si>
  <si>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</si>
  <si>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</si>
  <si>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</si>
  <si>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</si>
  <si>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</si>
  <si>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</si>
  <si>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</si>
  <si>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</si>
  <si>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</si>
  <si>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</si>
  <si>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</si>
  <si>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</si>
  <si>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</si>
  <si>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</si>
  <si>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</si>
  <si>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</si>
  <si>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</si>
  <si>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</si>
  <si>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</si>
  <si>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</si>
  <si>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</si>
  <si>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</si>
  <si>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</si>
  <si>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</si>
  <si>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</si>
  <si>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</si>
  <si>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</si>
  <si>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</si>
  <si>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</si>
  <si>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</si>
  <si>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</si>
  <si>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</si>
  <si>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</si>
  <si>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</si>
  <si>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</si>
  <si>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</si>
  <si>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</si>
  <si>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</si>
  <si>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</si>
  <si>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</si>
  <si>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</si>
  <si>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</si>
  <si>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</si>
  <si>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</si>
  <si>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</si>
  <si>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</si>
  <si>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</si>
  <si>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</si>
  <si>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</si>
  <si>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</si>
  <si>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</si>
  <si>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</si>
  <si>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</si>
  <si>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</si>
  <si>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</si>
  <si>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</si>
  <si>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</si>
  <si>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</si>
  <si>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</si>
  <si>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</si>
  <si>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</si>
  <si>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</si>
  <si>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</si>
  <si>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</si>
  <si>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</si>
  <si>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</si>
  <si>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</si>
  <si>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</si>
  <si>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</si>
  <si>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</si>
  <si>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</si>
  <si>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</si>
  <si>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</si>
  <si>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</si>
  <si>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</si>
  <si>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</si>
  <si>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</si>
  <si>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</si>
  <si>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</si>
  <si>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</si>
  <si>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</si>
  <si>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</si>
  <si>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</si>
  <si>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</si>
  <si>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</si>
  <si>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</si>
  <si>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</si>
  <si>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</si>
  <si>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</si>
  <si>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</si>
  <si>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</si>
  <si>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</si>
  <si>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</si>
  <si>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</si>
  <si>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</si>
  <si>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</si>
  <si>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</si>
  <si>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</si>
  <si>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</si>
  <si>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</si>
  <si>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</si>
  <si>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</si>
  <si>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</si>
  <si>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</si>
  <si>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</si>
  <si>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</si>
  <si>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</si>
  <si>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</si>
  <si>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</si>
  <si>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</si>
  <si>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</si>
  <si>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</si>
  <si>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</si>
  <si>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</si>
  <si>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</si>
  <si>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</si>
  <si>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</si>
  <si>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</si>
  <si>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</si>
  <si>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</si>
  <si>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</si>
  <si>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</si>
  <si>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</si>
  <si>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</si>
  <si>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</si>
  <si>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</si>
  <si>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</si>
  <si>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</si>
  <si>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</si>
  <si>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</si>
  <si>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</si>
  <si>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</si>
  <si>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</si>
  <si>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</si>
  <si>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</si>
  <si>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</si>
  <si>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</si>
  <si>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</si>
  <si>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</si>
  <si>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</si>
  <si>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</si>
  <si>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</si>
  <si>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</si>
  <si>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</si>
  <si>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</si>
  <si>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</si>
  <si>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</si>
  <si>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</si>
  <si>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</si>
  <si>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</si>
  <si>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</si>
  <si>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</si>
  <si>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</si>
  <si>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</si>
  <si>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</si>
  <si>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</si>
  <si>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</si>
  <si>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</si>
  <si>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</si>
  <si>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</si>
  <si>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</si>
  <si>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</si>
  <si>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</si>
  <si>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</si>
  <si>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</si>
  <si>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</si>
  <si>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</si>
  <si>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</si>
  <si>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</si>
  <si>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</si>
  <si>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</si>
  <si>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</si>
  <si>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</si>
  <si>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</si>
  <si>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</si>
  <si>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</si>
  <si>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</si>
  <si>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</si>
  <si>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</si>
  <si>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</si>
  <si>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</si>
  <si>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</si>
  <si>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</si>
  <si>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</si>
  <si>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</si>
  <si>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</si>
  <si>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</si>
  <si>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</si>
  <si>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</si>
  <si>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</si>
  <si>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</si>
  <si>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</si>
  <si>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</si>
  <si>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</si>
  <si>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</si>
  <si>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</si>
  <si>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</si>
  <si>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</si>
  <si>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</si>
  <si>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</si>
  <si>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</si>
  <si>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</si>
  <si>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</si>
  <si>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</si>
  <si>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</si>
  <si>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</si>
  <si>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</si>
  <si>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</si>
  <si>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</si>
  <si>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</si>
  <si>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</si>
  <si>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</si>
  <si>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</si>
  <si>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</si>
  <si>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</si>
  <si>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</si>
  <si>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</si>
  <si>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</si>
  <si>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</si>
  <si>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</si>
  <si>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</si>
  <si>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</si>
  <si>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</si>
  <si>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</si>
  <si>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</si>
  <si>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</si>
  <si>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</si>
  <si>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</si>
  <si>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</si>
  <si>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</si>
  <si>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</si>
  <si>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</si>
  <si>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</si>
  <si>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</si>
  <si>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</si>
  <si>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</si>
  <si>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</si>
  <si>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</si>
  <si>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</si>
  <si>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</si>
  <si>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</si>
  <si>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</si>
  <si>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</si>
  <si>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</si>
  <si>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</si>
  <si>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</si>
  <si>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</si>
  <si>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</si>
  <si>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</si>
  <si>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</si>
  <si>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</si>
  <si>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</si>
  <si>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</si>
  <si>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</si>
  <si>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</si>
  <si>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</si>
  <si>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</si>
  <si>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</si>
  <si>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</si>
  <si>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</si>
  <si>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</si>
  <si>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</si>
  <si>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</si>
  <si>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</si>
  <si>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</si>
  <si>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</si>
  <si>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</si>
  <si>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</si>
  <si>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</si>
  <si>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</si>
  <si>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</si>
  <si>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</si>
  <si>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</si>
  <si>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</si>
  <si>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</si>
  <si>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</si>
  <si>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</si>
  <si>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</si>
  <si>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</si>
  <si>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</si>
  <si>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</si>
  <si>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</si>
  <si>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</si>
  <si>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</si>
  <si>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</si>
  <si>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</si>
  <si>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</si>
  <si>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</si>
  <si>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</si>
  <si>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</si>
  <si>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</si>
  <si>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</si>
  <si>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</si>
  <si>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</si>
  <si>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</si>
  <si>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</si>
  <si>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</si>
  <si>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</si>
  <si>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</si>
  <si>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</si>
  <si>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</si>
  <si>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</si>
  <si>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</si>
  <si>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</si>
  <si>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</si>
  <si>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</si>
  <si>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</si>
  <si>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</si>
  <si>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</si>
  <si>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</si>
  <si>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</si>
  <si>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</si>
  <si>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</si>
  <si>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</si>
  <si>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</si>
  <si>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</si>
  <si>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</si>
  <si>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</si>
  <si>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</si>
  <si>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</si>
  <si>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</si>
  <si>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</si>
  <si>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</si>
  <si>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</si>
  <si>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</si>
  <si>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</si>
  <si>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</si>
  <si>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</si>
  <si>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</si>
  <si>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</si>
  <si>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</si>
  <si>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</si>
  <si>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</si>
  <si>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</si>
  <si>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</si>
  <si>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</si>
  <si>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</si>
  <si>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</si>
  <si>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</si>
  <si>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</si>
  <si>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</si>
  <si>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</si>
  <si>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</si>
  <si>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</si>
  <si>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</si>
  <si>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</si>
  <si>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</si>
  <si>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</si>
  <si>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</si>
  <si>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</si>
  <si>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</si>
  <si>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</si>
  <si>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</si>
  <si>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</si>
  <si>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</si>
  <si>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</si>
  <si>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</si>
  <si>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</si>
  <si>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</si>
  <si>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</si>
  <si>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</si>
  <si>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</si>
  <si>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</si>
  <si>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</si>
  <si>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</si>
  <si>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</si>
  <si>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</si>
  <si>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</si>
  <si>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</si>
  <si>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</si>
  <si>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</si>
  <si>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</si>
  <si>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</si>
  <si>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</si>
  <si>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</si>
  <si>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</si>
  <si>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</si>
  <si>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</si>
  <si>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</si>
  <si>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</si>
  <si>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</si>
  <si>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</si>
  <si>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</si>
  <si>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</si>
  <si>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</si>
  <si>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</si>
  <si>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</si>
  <si>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</si>
  <si>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</si>
  <si>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</si>
  <si>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</si>
  <si>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</si>
  <si>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</si>
  <si>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</si>
  <si>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</si>
  <si>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</si>
  <si>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</si>
  <si>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</si>
  <si>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</si>
  <si>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</si>
  <si>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</si>
  <si>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</si>
  <si>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</si>
  <si>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</si>
  <si>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</si>
  <si>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</si>
  <si>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</si>
  <si>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</si>
  <si>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</si>
  <si>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</si>
  <si>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</si>
  <si>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</si>
  <si>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</si>
  <si>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</si>
  <si>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</si>
  <si>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</si>
  <si>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</si>
  <si>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</si>
  <si>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</si>
  <si>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</si>
  <si>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</si>
  <si>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</si>
  <si>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</si>
  <si>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</si>
  <si>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</si>
  <si>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</si>
  <si>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</si>
  <si>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</si>
  <si>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</si>
  <si>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</si>
  <si>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</si>
  <si>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</si>
  <si>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</si>
  <si>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</si>
  <si>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</si>
  <si>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</si>
  <si>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</si>
  <si>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</si>
  <si>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</si>
  <si>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</si>
  <si>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</si>
  <si>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</si>
  <si>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</si>
  <si>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</si>
  <si>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</si>
  <si>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</si>
  <si>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</si>
  <si>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</si>
  <si>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</si>
  <si>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</si>
  <si>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</si>
  <si>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</si>
  <si>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</si>
  <si>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</si>
  <si>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</si>
  <si>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</si>
  <si>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</si>
  <si>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</si>
  <si>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</si>
  <si>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</si>
  <si>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</si>
  <si>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</si>
  <si>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</si>
  <si>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</si>
  <si>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</si>
  <si>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</si>
  <si>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</si>
  <si>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</si>
  <si>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</si>
  <si>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</si>
  <si>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</si>
  <si>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</si>
  <si>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</si>
  <si>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</si>
  <si>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</si>
  <si>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</si>
  <si>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</si>
  <si>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</si>
  <si>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</si>
  <si>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</si>
  <si>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</si>
  <si>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</si>
  <si>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</si>
  <si>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</si>
  <si>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</si>
  <si>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</si>
  <si>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</si>
  <si>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</si>
  <si>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</si>
  <si>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</si>
  <si>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</si>
  <si>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</si>
  <si>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</si>
  <si>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</si>
  <si>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</si>
  <si>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</si>
  <si>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</si>
  <si>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</si>
  <si>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</si>
  <si>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</si>
  <si>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</si>
  <si>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</si>
  <si>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</si>
  <si>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</si>
  <si>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</si>
  <si>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</si>
  <si>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</si>
  <si>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</si>
  <si>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</si>
  <si>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</si>
  <si>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</si>
  <si>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</si>
  <si>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</si>
  <si>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</si>
  <si>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</si>
  <si>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</si>
  <si>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</si>
  <si>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</si>
  <si>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</si>
  <si>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</si>
  <si>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</si>
  <si>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</si>
  <si>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</si>
  <si>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</si>
  <si>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</si>
  <si>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</si>
  <si>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</si>
  <si>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</si>
  <si>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</si>
  <si>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</si>
  <si>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</si>
  <si>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</si>
  <si>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</si>
  <si>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</si>
  <si>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</si>
  <si>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</si>
  <si>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</si>
  <si>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</si>
  <si>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</si>
  <si>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</si>
  <si>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</si>
  <si>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</si>
  <si>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</si>
  <si>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</si>
  <si>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</si>
  <si>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</si>
  <si>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</si>
  <si>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</si>
  <si>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</si>
  <si>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</si>
  <si>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</si>
  <si>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</si>
  <si>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</si>
  <si>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</si>
  <si>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</si>
  <si>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</si>
  <si>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</si>
  <si>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</si>
  <si>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</si>
  <si>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</si>
  <si>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</si>
  <si>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</si>
  <si>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</si>
  <si>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</si>
  <si>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</si>
  <si>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</si>
  <si>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</si>
  <si>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</si>
  <si>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</si>
  <si>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</si>
  <si>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</si>
  <si>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</si>
  <si>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</si>
  <si>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</si>
  <si>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</si>
  <si>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</si>
  <si>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</si>
  <si>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</si>
  <si>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</si>
  <si>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</si>
  <si>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</si>
  <si>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</si>
  <si>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</si>
  <si>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</si>
  <si>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</si>
  <si>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</si>
  <si>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</si>
  <si>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</si>
  <si>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</si>
  <si>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</si>
  <si>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</si>
  <si>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</si>
  <si>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</si>
  <si>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</si>
  <si>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</si>
  <si>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</si>
  <si>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</si>
  <si>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</si>
  <si>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</si>
  <si>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</si>
  <si>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</si>
  <si>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</si>
  <si>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</si>
  <si>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</si>
  <si>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</si>
  <si>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</si>
  <si>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</si>
  <si>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</si>
  <si>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</si>
  <si>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</si>
  <si>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</si>
  <si>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</si>
  <si>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</si>
  <si>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</si>
  <si>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</si>
  <si>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</si>
  <si>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</si>
  <si>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</si>
  <si>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</si>
  <si>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</si>
  <si>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</si>
  <si>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</si>
  <si>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</si>
  <si>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</si>
  <si>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</si>
  <si>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</si>
  <si>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</si>
  <si>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</si>
  <si>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</si>
  <si>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</si>
  <si>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</si>
  <si>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</si>
  <si>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</si>
  <si>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</si>
  <si>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</si>
  <si>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</si>
  <si>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</si>
  <si>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</si>
  <si>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</si>
  <si>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</si>
  <si>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</si>
  <si>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</si>
  <si>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</si>
  <si>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</si>
  <si>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</si>
  <si>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</si>
  <si>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</si>
  <si>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</si>
  <si>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</si>
  <si>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</si>
  <si>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</si>
  <si>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</si>
  <si>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</si>
  <si>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</si>
  <si>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</si>
  <si>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</si>
  <si>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</si>
  <si>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</si>
  <si>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</si>
  <si>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</si>
  <si>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</si>
  <si>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</si>
  <si>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</si>
  <si>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</si>
  <si>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</si>
  <si>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</si>
  <si>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</si>
  <si>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</si>
  <si>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</si>
  <si>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</si>
  <si>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</si>
  <si>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</si>
  <si>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</si>
  <si>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</si>
  <si>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</si>
  <si>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</si>
  <si>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</si>
  <si>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</si>
  <si>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</si>
  <si>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</si>
  <si>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</si>
  <si>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</si>
  <si>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</si>
  <si>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</si>
  <si>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</si>
  <si>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</si>
  <si>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</si>
  <si>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</si>
  <si>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</si>
  <si>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</si>
  <si>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</si>
  <si>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</si>
  <si>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</si>
  <si>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</si>
  <si>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</si>
  <si>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</si>
  <si>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</si>
  <si>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</si>
  <si>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</si>
  <si>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</si>
  <si>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</si>
  <si>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</si>
  <si>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</si>
  <si>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</si>
  <si>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</si>
  <si>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</si>
  <si>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</si>
  <si>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</si>
  <si>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</si>
  <si>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</si>
  <si>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</si>
  <si>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</si>
  <si>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</si>
  <si>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</si>
  <si>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</si>
  <si>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</si>
  <si>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</si>
  <si>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</si>
  <si>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</si>
  <si>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</si>
  <si>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</si>
  <si>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</si>
  <si>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</si>
  <si>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</si>
  <si>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</si>
  <si>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</si>
  <si>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</si>
  <si>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</si>
  <si>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</si>
  <si>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</si>
  <si>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</si>
  <si>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</si>
  <si>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</si>
  <si>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</si>
  <si>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</si>
  <si>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</si>
  <si>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</si>
  <si>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</si>
  <si>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</si>
  <si>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</si>
  <si>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</si>
  <si>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</si>
  <si>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</si>
  <si>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</si>
  <si>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</si>
  <si>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</si>
  <si>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</si>
  <si>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</si>
  <si>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</si>
  <si>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</si>
  <si>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</si>
  <si>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</si>
  <si>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</si>
  <si>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</si>
  <si>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</si>
  <si>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</si>
  <si>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</si>
  <si>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</si>
  <si>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</si>
  <si>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</si>
  <si>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</si>
  <si>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</si>
  <si>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</si>
  <si>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</si>
  <si>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</si>
  <si>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</si>
  <si>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</si>
  <si>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</si>
  <si>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</si>
  <si>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</si>
  <si>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</si>
  <si>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</si>
  <si>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</si>
  <si>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</si>
  <si>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</si>
  <si>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</si>
  <si>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</si>
  <si>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</si>
  <si>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</si>
  <si>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</si>
  <si>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</si>
  <si>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</si>
  <si>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</si>
  <si>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</si>
  <si>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</si>
  <si>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</si>
  <si>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</si>
  <si>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</si>
  <si>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</si>
  <si>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</si>
  <si>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</si>
  <si>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</si>
  <si>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</si>
  <si>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</si>
  <si>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</si>
  <si>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</si>
  <si>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</si>
  <si>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</si>
  <si>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</si>
  <si>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</si>
  <si>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</si>
  <si>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</si>
  <si>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</si>
  <si>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</si>
  <si>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</si>
  <si>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</si>
  <si>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</si>
  <si>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</si>
  <si>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</si>
  <si>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</si>
  <si>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</si>
  <si>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</si>
  <si>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</si>
  <si>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</si>
  <si>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</si>
  <si>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</si>
  <si>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</si>
  <si>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</si>
  <si>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</si>
  <si>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</si>
  <si>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</si>
  <si>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</si>
  <si>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</si>
  <si>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</si>
  <si>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</si>
  <si>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</si>
  <si>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</si>
  <si>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</si>
  <si>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</si>
  <si>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</si>
  <si>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</si>
  <si>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</si>
  <si>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</si>
  <si>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</si>
  <si>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</si>
  <si>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</si>
  <si>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</si>
  <si>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</si>
  <si>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</si>
  <si>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</si>
  <si>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</si>
  <si>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</si>
  <si>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</si>
  <si>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</si>
  <si>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</si>
  <si>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</si>
  <si>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</si>
  <si>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</si>
  <si>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</si>
  <si>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</si>
  <si>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</si>
  <si>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</si>
  <si>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</si>
  <si>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</si>
  <si>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</si>
  <si>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</si>
  <si>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</si>
  <si>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</si>
  <si>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</si>
  <si>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</si>
  <si>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</si>
  <si>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</si>
  <si>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</si>
  <si>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</si>
  <si>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</si>
  <si>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</si>
  <si>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</si>
  <si>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</si>
  <si>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</si>
  <si>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</si>
  <si>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</si>
  <si>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</si>
  <si>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</si>
  <si>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</si>
  <si>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</si>
  <si>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</si>
  <si>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</si>
  <si>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</si>
  <si>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</si>
  <si>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</si>
  <si>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</si>
  <si>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</si>
  <si>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</si>
  <si>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</si>
  <si>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</si>
  <si>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</si>
  <si>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</si>
  <si>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</si>
  <si>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</si>
  <si>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</si>
  <si>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</si>
  <si>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</si>
  <si>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</si>
  <si>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</si>
  <si>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</si>
  <si>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</si>
  <si>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</si>
  <si>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</si>
  <si>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</si>
  <si>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</si>
  <si>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</si>
  <si>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</si>
  <si>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</si>
  <si>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</si>
  <si>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</si>
  <si>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</si>
  <si>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</si>
  <si>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</si>
  <si>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</si>
  <si>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</si>
  <si>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</si>
  <si>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</si>
  <si>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</si>
  <si>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</si>
  <si>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</si>
  <si>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</si>
  <si>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</si>
  <si>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</si>
  <si>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</si>
  <si>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</si>
  <si>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</si>
  <si>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</si>
  <si>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</si>
  <si>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</si>
  <si>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</si>
  <si>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</si>
  <si>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</si>
  <si>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</si>
  <si>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</si>
  <si>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</si>
  <si>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</si>
  <si>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</si>
  <si>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</si>
  <si>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</si>
  <si>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</si>
  <si>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</si>
  <si>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</si>
  <si>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</si>
  <si>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</si>
  <si>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</si>
  <si>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</si>
  <si>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</si>
  <si>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</si>
  <si>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</si>
  <si>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</si>
  <si>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</si>
  <si>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</si>
  <si>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</si>
  <si>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</si>
  <si>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</si>
  <si>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</si>
  <si>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</si>
  <si>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</si>
  <si>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</si>
  <si>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</si>
  <si>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</si>
  <si>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</si>
  <si>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</si>
  <si>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</si>
  <si>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</si>
  <si>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</si>
  <si>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</si>
  <si>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</si>
  <si>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</si>
  <si>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</si>
  <si>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</si>
  <si>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</si>
  <si>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</si>
  <si>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</si>
  <si>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</si>
  <si>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</si>
  <si>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</si>
  <si>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</si>
  <si>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</si>
  <si>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</si>
  <si>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</si>
  <si>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</si>
  <si>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</si>
  <si>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</si>
  <si>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</si>
  <si>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</si>
  <si>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</si>
  <si>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</si>
  <si>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</si>
  <si>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</si>
  <si>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</si>
  <si>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</si>
  <si>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</si>
  <si>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</si>
  <si>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</si>
  <si>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</si>
  <si>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</si>
  <si>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</si>
  <si>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</si>
  <si>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</si>
  <si>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</si>
  <si>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</si>
  <si>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</si>
  <si>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</si>
  <si>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</si>
  <si>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</si>
  <si>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</si>
  <si>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</si>
  <si>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</si>
  <si>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</si>
  <si>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</si>
  <si>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</si>
  <si>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</si>
  <si>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</si>
  <si>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</si>
  <si>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</si>
  <si>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</si>
  <si>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</si>
  <si>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</si>
  <si>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</si>
  <si>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</si>
  <si>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</si>
  <si>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</si>
  <si>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</si>
  <si>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</si>
  <si>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</si>
  <si>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</si>
  <si>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</si>
  <si>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</si>
  <si>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</si>
  <si>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</si>
  <si>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</si>
  <si>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</si>
  <si>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</si>
  <si>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</si>
  <si>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</si>
  <si>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</si>
  <si>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</si>
  <si>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</si>
  <si>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</si>
  <si>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</si>
  <si>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</si>
  <si>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</si>
  <si>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</si>
  <si>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</si>
  <si>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</si>
  <si>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</si>
  <si>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</si>
  <si>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</si>
  <si>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</si>
  <si>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</si>
  <si>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</si>
  <si>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</si>
  <si>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</si>
  <si>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</si>
  <si>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</si>
  <si>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</si>
  <si>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</si>
  <si>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</si>
  <si>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</si>
  <si>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</si>
  <si>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</si>
  <si>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</si>
  <si>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</si>
  <si>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</si>
  <si>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</si>
  <si>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</si>
  <si>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</si>
  <si>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</si>
  <si>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</si>
  <si>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</si>
  <si>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</si>
  <si>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</si>
  <si>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</si>
  <si>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</si>
  <si>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</si>
  <si>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</si>
  <si>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</si>
  <si>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</si>
  <si>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</si>
  <si>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</si>
  <si>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</si>
  <si>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</si>
  <si>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</si>
  <si>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</si>
  <si>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</si>
  <si>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</si>
  <si>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</si>
  <si>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</si>
  <si>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</si>
  <si>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</si>
  <si>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</si>
  <si>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</si>
  <si>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</si>
  <si>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</si>
  <si>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</si>
  <si>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</si>
  <si>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</si>
  <si>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</si>
  <si>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</si>
  <si>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</si>
  <si>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</si>
  <si>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</si>
  <si>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</si>
  <si>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</si>
  <si>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</si>
  <si>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</si>
  <si>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</si>
  <si>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</si>
  <si>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</si>
  <si>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</si>
  <si>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</si>
  <si>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</si>
  <si>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</si>
  <si>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</si>
  <si>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</si>
  <si>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</si>
  <si>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</si>
  <si>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</si>
  <si>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</si>
  <si>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</si>
  <si>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</si>
  <si>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</si>
  <si>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</si>
  <si>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</si>
  <si>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</si>
  <si>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</si>
  <si>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</si>
  <si>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</si>
  <si>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</si>
  <si>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</si>
  <si>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</si>
  <si>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</si>
  <si>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</si>
  <si>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</si>
  <si>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</si>
  <si>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</si>
  <si>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</si>
  <si>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</si>
  <si>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</si>
  <si>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</si>
  <si>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</si>
  <si>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</si>
  <si>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</si>
  <si>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</si>
  <si>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</si>
  <si>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</si>
  <si>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</si>
  <si>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</si>
  <si>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</si>
  <si>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</si>
  <si>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</si>
  <si>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</si>
  <si>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</si>
  <si>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</si>
  <si>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</si>
  <si>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</si>
  <si>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</si>
  <si>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</si>
  <si>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</si>
  <si>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</si>
  <si>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</si>
  <si>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</si>
  <si>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</si>
  <si>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</si>
  <si>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</si>
  <si>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</si>
  <si>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</si>
  <si>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</si>
  <si>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</si>
  <si>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</si>
  <si>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</si>
  <si>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</si>
  <si>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</si>
  <si>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</si>
  <si>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</si>
  <si>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</si>
  <si>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</si>
  <si>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</si>
  <si>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</si>
  <si>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</si>
  <si>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</si>
  <si>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</si>
  <si>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</si>
  <si>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</si>
  <si>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</si>
  <si>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</si>
  <si>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</si>
  <si>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</si>
  <si>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</si>
  <si>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</si>
  <si>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</si>
  <si>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</si>
  <si>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</si>
  <si>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</si>
  <si>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</si>
  <si>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</si>
  <si>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</si>
  <si>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</si>
  <si>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</si>
  <si>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</si>
  <si>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</si>
  <si>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</si>
  <si>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</si>
  <si>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</si>
  <si>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</si>
  <si>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</si>
  <si>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</si>
  <si>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</si>
  <si>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</si>
  <si>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</si>
  <si>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</si>
  <si>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</si>
  <si>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</si>
  <si>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</si>
  <si>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</si>
  <si>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</si>
  <si>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</si>
  <si>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</si>
  <si>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</si>
  <si>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</si>
  <si>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</si>
  <si>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</si>
  <si>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</si>
  <si>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</si>
  <si>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</si>
  <si>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</si>
  <si>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</si>
  <si>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</si>
  <si>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</si>
  <si>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</si>
  <si>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</si>
  <si>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</si>
  <si>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</si>
  <si>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</si>
  <si>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</si>
  <si>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</si>
  <si>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</si>
  <si>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</si>
  <si>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</si>
  <si>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</si>
  <si>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</si>
  <si>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</si>
  <si>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</si>
  <si>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</si>
  <si>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</si>
  <si>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</si>
  <si>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</si>
  <si>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</si>
  <si>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</si>
  <si>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</si>
  <si>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</si>
  <si>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</si>
  <si>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</si>
  <si>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</si>
  <si>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</si>
  <si>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</si>
  <si>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</si>
  <si>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</si>
  <si>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</si>
  <si>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</si>
  <si>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</si>
  <si>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</si>
  <si>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</si>
  <si>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</si>
  <si>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</si>
  <si>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</si>
  <si>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</si>
  <si>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</si>
  <si>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</si>
  <si>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</si>
  <si>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</si>
  <si>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</si>
  <si>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</si>
  <si>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</si>
  <si>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</si>
  <si>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</si>
  <si>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</si>
  <si>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</si>
  <si>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</si>
  <si>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</si>
  <si>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</si>
  <si>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</si>
  <si>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</si>
  <si>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</si>
  <si>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</si>
  <si>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</si>
  <si>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</si>
  <si>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</si>
  <si>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</si>
  <si>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</si>
  <si>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</si>
  <si>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</si>
  <si>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</si>
  <si>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</si>
  <si>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</si>
  <si>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</si>
  <si>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</si>
  <si>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</si>
  <si>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</si>
  <si>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</si>
  <si>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</si>
  <si>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</si>
  <si>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</si>
  <si>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</si>
  <si>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</si>
  <si>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</si>
  <si>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</si>
  <si>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</si>
  <si>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</si>
  <si>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</si>
  <si>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</si>
  <si>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</si>
  <si>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</si>
  <si>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</si>
  <si>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</si>
  <si>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</si>
  <si>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</si>
  <si>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</si>
  <si>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</si>
  <si>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</si>
  <si>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</si>
  <si>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</si>
  <si>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</si>
  <si>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</si>
  <si>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</si>
  <si>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</si>
  <si>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</si>
  <si>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</si>
  <si>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</si>
  <si>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</si>
  <si>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</si>
  <si>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</si>
  <si>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</si>
  <si>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</si>
  <si>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</si>
  <si>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</si>
  <si>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</si>
  <si>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</si>
  <si>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</si>
  <si>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</si>
  <si>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</si>
  <si>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</si>
  <si>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</si>
  <si>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</si>
  <si>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</si>
  <si>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</si>
  <si>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</si>
  <si>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</si>
  <si>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</si>
  <si>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</si>
  <si>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</si>
  <si>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</si>
  <si>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</si>
  <si>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</si>
  <si>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</si>
  <si>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</si>
  <si>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</si>
  <si>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</si>
  <si>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</si>
  <si>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</si>
  <si>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</si>
  <si>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</si>
  <si>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</si>
  <si>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</si>
  <si>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</si>
  <si>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</si>
  <si>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</si>
  <si>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</si>
  <si>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</si>
  <si>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</si>
  <si>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</si>
  <si>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</si>
  <si>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</si>
  <si>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</si>
  <si>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</si>
  <si>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</si>
  <si>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</si>
  <si>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</si>
  <si>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</si>
  <si>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</si>
  <si>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</si>
  <si>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</si>
  <si>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</si>
  <si>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</si>
  <si>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</si>
  <si>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</si>
  <si>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</si>
  <si>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</si>
  <si>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</si>
  <si>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</si>
  <si>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</si>
  <si>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</si>
  <si>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</si>
  <si>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</si>
  <si>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</si>
  <si>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</si>
  <si>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</si>
  <si>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</si>
  <si>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</si>
  <si>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</si>
  <si>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</si>
  <si>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</si>
  <si>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</si>
  <si>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</si>
  <si>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</si>
  <si>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</si>
  <si>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</si>
  <si>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</si>
  <si>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</si>
  <si>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</si>
  <si>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</si>
  <si>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</si>
  <si>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</si>
  <si>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</si>
  <si>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</si>
  <si>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</si>
  <si>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</si>
  <si>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</si>
  <si>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</si>
  <si>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</si>
  <si>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</si>
  <si>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</si>
  <si>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</si>
  <si>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</si>
  <si>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</si>
  <si>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</si>
  <si>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</si>
  <si>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</si>
  <si>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</si>
  <si>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</si>
  <si>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</si>
  <si>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</si>
  <si>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</si>
  <si>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</si>
  <si>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</si>
  <si>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</si>
  <si>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</si>
  <si>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</si>
  <si>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</si>
  <si>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</si>
  <si>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</si>
  <si>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</si>
  <si>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</si>
  <si>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</si>
  <si>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</si>
  <si>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</si>
  <si>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</si>
  <si>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</si>
  <si>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</si>
  <si>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</si>
  <si>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</si>
  <si>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</si>
  <si>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</si>
  <si>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</si>
  <si>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</si>
  <si>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</si>
  <si>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</si>
  <si>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</si>
  <si>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</si>
  <si>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</si>
  <si>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</si>
  <si>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</si>
  <si>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</si>
  <si>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</si>
  <si>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</si>
  <si>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</si>
  <si>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</si>
  <si>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</si>
  <si>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</si>
  <si>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</si>
  <si>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</si>
  <si>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</si>
  <si>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</si>
  <si>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</si>
  <si>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</si>
  <si>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</si>
  <si>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</si>
  <si>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</si>
  <si>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</si>
  <si>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</si>
  <si>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</si>
  <si>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</si>
  <si>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</si>
  <si>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</si>
  <si>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</si>
  <si>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</si>
  <si>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</si>
  <si>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</si>
  <si>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</si>
  <si>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</si>
  <si>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</si>
  <si>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</si>
  <si>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</si>
  <si>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</si>
  <si>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</si>
  <si>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</si>
  <si>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</si>
  <si>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</si>
  <si>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</si>
  <si>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</si>
  <si>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</si>
  <si>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</si>
  <si>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</si>
  <si>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</si>
  <si>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</si>
  <si>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</si>
  <si>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</si>
  <si>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</si>
  <si>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</si>
  <si>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</si>
  <si>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</si>
  <si>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</si>
  <si>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</si>
  <si>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</si>
  <si>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</si>
  <si>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</si>
  <si>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</si>
  <si>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</si>
  <si>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</si>
  <si>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</si>
  <si>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</si>
  <si>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</si>
  <si>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</si>
  <si>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</si>
  <si>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</si>
  <si>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</si>
  <si>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</si>
  <si>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</si>
  <si>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</si>
  <si>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</si>
  <si>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</si>
  <si>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</si>
  <si>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</si>
  <si>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</si>
  <si>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</si>
  <si>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</si>
  <si>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</si>
  <si>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</si>
  <si>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</si>
  <si>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</si>
  <si>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</si>
  <si>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</si>
  <si>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</si>
  <si>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</si>
  <si>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</si>
  <si>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</si>
  <si>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</si>
  <si>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</si>
  <si>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</si>
  <si>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</si>
  <si>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</si>
  <si>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</si>
  <si>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</si>
  <si>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</si>
  <si>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</si>
  <si>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</si>
  <si>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</si>
  <si>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</si>
  <si>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</si>
  <si>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</si>
  <si>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</si>
  <si>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</si>
  <si>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</si>
  <si>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</si>
  <si>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</si>
  <si>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</si>
  <si>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</si>
  <si>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</si>
  <si>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</si>
  <si>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</si>
  <si>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</si>
  <si>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</si>
  <si>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</si>
  <si>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</si>
  <si>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</si>
  <si>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</si>
  <si>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</si>
  <si>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</si>
  <si>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</si>
  <si>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</si>
  <si>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</si>
  <si>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</si>
  <si>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</si>
  <si>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</si>
  <si>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</si>
  <si>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</si>
  <si>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</si>
  <si>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</si>
  <si>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</si>
  <si>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</si>
  <si>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</si>
  <si>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</si>
  <si>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</si>
  <si>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</si>
  <si>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</si>
  <si>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</si>
  <si>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</si>
  <si>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</si>
  <si>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</si>
  <si>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</si>
  <si>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</si>
  <si>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</si>
  <si>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</si>
  <si>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</si>
  <si>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</si>
  <si>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</si>
  <si>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</si>
  <si>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</si>
  <si>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</si>
  <si>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</si>
  <si>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</si>
  <si>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</si>
  <si>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</si>
  <si>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</si>
  <si>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</si>
  <si>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</si>
  <si>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</si>
  <si>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</si>
  <si>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</si>
  <si>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</si>
  <si>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</si>
  <si>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</si>
  <si>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</si>
  <si>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</si>
  <si>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</si>
  <si>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</si>
  <si>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</si>
  <si>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</si>
  <si>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</si>
  <si>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</si>
  <si>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</si>
  <si>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</si>
  <si>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</si>
  <si>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</si>
  <si>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</si>
  <si>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</si>
  <si>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</si>
  <si>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</si>
  <si>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</si>
  <si>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</si>
  <si>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</si>
  <si>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</si>
  <si>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</si>
  <si>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</si>
  <si>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</si>
  <si>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</si>
  <si>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</si>
  <si>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</si>
  <si>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</si>
  <si>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</si>
  <si>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</si>
  <si>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</si>
  <si>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</si>
  <si>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</si>
  <si>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</si>
  <si>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</si>
  <si>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</si>
  <si>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</si>
  <si>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</si>
  <si>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</si>
  <si>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</si>
  <si>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</si>
  <si>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</si>
  <si>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</si>
  <si>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</si>
  <si>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</si>
  <si>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</si>
  <si>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</si>
  <si>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</si>
  <si>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</si>
  <si>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</si>
  <si>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</si>
  <si>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</si>
  <si>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</si>
  <si>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</si>
  <si>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</si>
  <si>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</si>
  <si>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</si>
  <si>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</si>
  <si>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</si>
  <si>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</si>
  <si>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</si>
  <si>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</si>
  <si>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</si>
  <si>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</si>
  <si>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</si>
  <si>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</si>
  <si>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</si>
  <si>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</si>
  <si>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</si>
  <si>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</si>
  <si>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</si>
  <si>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</si>
  <si>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</si>
  <si>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</si>
  <si>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</si>
  <si>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</si>
  <si>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</si>
  <si>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</si>
  <si>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</si>
  <si>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</si>
  <si>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</si>
  <si>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</si>
  <si>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</si>
  <si>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</si>
  <si>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</si>
  <si>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</si>
  <si>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</si>
  <si>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</si>
  <si>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</si>
  <si>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</si>
  <si>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</si>
  <si>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</si>
  <si>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</si>
  <si>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</si>
  <si>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</si>
  <si>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</si>
  <si>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</si>
  <si>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</si>
  <si>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</si>
  <si>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</si>
  <si>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</si>
  <si>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</si>
  <si>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</si>
  <si>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</si>
  <si>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</si>
  <si>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</si>
  <si>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</si>
  <si>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</si>
  <si>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</si>
  <si>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</si>
  <si>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</si>
  <si>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</si>
  <si>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</si>
  <si>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</si>
  <si>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</si>
  <si>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</si>
  <si>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</si>
  <si>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</si>
  <si>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</si>
  <si>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</si>
  <si>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</si>
  <si>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</si>
  <si>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</si>
  <si>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</si>
  <si>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</si>
  <si>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</si>
  <si>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</si>
  <si>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</si>
  <si>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</si>
  <si>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</si>
  <si>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</si>
  <si>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</si>
  <si>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</si>
  <si>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</si>
  <si>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</si>
  <si>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</si>
  <si>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</si>
  <si>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</si>
  <si>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</si>
  <si>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</si>
  <si>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</si>
  <si>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</si>
  <si>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</si>
  <si>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</si>
  <si>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</si>
  <si>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</si>
  <si>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</si>
  <si>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</si>
  <si>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</si>
  <si>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</si>
  <si>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</si>
  <si>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</si>
  <si>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</si>
  <si>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</si>
  <si>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</si>
  <si>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</si>
  <si>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</si>
  <si>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</si>
  <si>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</si>
  <si>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</si>
  <si>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</si>
  <si>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</si>
  <si>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</si>
  <si>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</si>
  <si>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</si>
  <si>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</si>
  <si>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</si>
  <si>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</si>
  <si>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</si>
  <si>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</si>
  <si>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</si>
  <si>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</si>
  <si>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</si>
  <si>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</si>
  <si>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</si>
  <si>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</si>
  <si>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</si>
  <si>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</si>
  <si>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</si>
  <si>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</si>
  <si>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</si>
  <si>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</si>
  <si>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</si>
  <si>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</si>
  <si>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</si>
  <si>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</si>
  <si>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</si>
  <si>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</si>
  <si>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</si>
  <si>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</si>
  <si>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</si>
  <si>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</si>
  <si>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</si>
  <si>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</si>
  <si>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</si>
  <si>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</si>
  <si>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</si>
  <si>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</si>
  <si>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</si>
  <si>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</si>
  <si>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</si>
  <si>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</si>
  <si>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</si>
  <si>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</si>
  <si>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</si>
  <si>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</si>
  <si>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</si>
  <si>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</si>
  <si>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</si>
  <si>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</si>
  <si>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</si>
  <si>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</si>
  <si>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</si>
  <si>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</si>
  <si>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</si>
  <si>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</si>
  <si>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</si>
  <si>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</si>
  <si>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</si>
  <si>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</si>
  <si>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</si>
  <si>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</si>
  <si>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</si>
  <si>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</si>
  <si>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</si>
  <si>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</si>
  <si>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</si>
  <si>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</si>
  <si>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</si>
  <si>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</si>
  <si>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</si>
  <si>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</si>
  <si>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</si>
  <si>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</si>
  <si>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</si>
  <si>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</si>
  <si>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</si>
  <si>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</si>
  <si>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</si>
  <si>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</si>
  <si>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</si>
  <si>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</si>
  <si>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</si>
  <si>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</si>
  <si>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</si>
  <si>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</si>
  <si>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</si>
  <si>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</si>
  <si>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</si>
  <si>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</si>
  <si>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</si>
  <si>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</si>
  <si>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</si>
  <si>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</si>
  <si>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</si>
  <si>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</si>
  <si>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</si>
  <si>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</si>
  <si>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</si>
  <si>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</si>
  <si>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</si>
  <si>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</si>
  <si>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</si>
  <si>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</si>
  <si>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</si>
  <si>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</si>
  <si>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</si>
  <si>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</si>
  <si>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</si>
  <si>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</si>
  <si>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</si>
  <si>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</si>
  <si>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</si>
  <si>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</si>
  <si>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</si>
  <si>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</si>
  <si>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</si>
  <si>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</si>
  <si>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</si>
  <si>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</si>
  <si>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</si>
  <si>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</si>
  <si>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</si>
  <si>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</si>
  <si>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</si>
  <si>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</si>
  <si>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</si>
  <si>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</si>
  <si>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</si>
  <si>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</si>
  <si>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</si>
  <si>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</si>
  <si>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</si>
  <si>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</si>
  <si>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</si>
  <si>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</si>
  <si>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</si>
  <si>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</si>
  <si>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</si>
  <si>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</si>
  <si>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</si>
  <si>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</si>
  <si>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</si>
  <si>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</si>
  <si>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</si>
  <si>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</si>
  <si>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</si>
  <si>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</si>
  <si>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</si>
  <si>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</si>
  <si>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</si>
  <si>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</si>
  <si>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</si>
  <si>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</si>
  <si>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</si>
  <si>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</si>
  <si>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</si>
  <si>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</si>
  <si>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</si>
  <si>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</si>
  <si>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</si>
  <si>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</si>
  <si>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</si>
  <si>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</si>
  <si>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</si>
  <si>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</si>
  <si>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</si>
  <si>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</si>
  <si>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</si>
  <si>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</si>
  <si>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</si>
  <si>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</si>
  <si>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</si>
  <si>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</si>
  <si>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</si>
  <si>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</si>
  <si>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</si>
  <si>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</si>
  <si>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</si>
  <si>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</si>
  <si>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</si>
  <si>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</si>
  <si>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</si>
  <si>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</si>
  <si>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</si>
  <si>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</si>
  <si>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</si>
  <si>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</si>
  <si>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</si>
  <si>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</si>
  <si>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</si>
  <si>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</si>
  <si>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</si>
  <si>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</si>
  <si>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</si>
  <si>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</si>
  <si>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</si>
  <si>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</si>
  <si>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</si>
  <si>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</si>
  <si>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</si>
  <si>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</si>
  <si>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</si>
  <si>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</si>
  <si>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</si>
  <si>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</si>
  <si>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</si>
  <si>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</si>
  <si>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</si>
  <si>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</si>
  <si>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</si>
  <si>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</si>
  <si>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</si>
  <si>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</si>
  <si>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</si>
  <si>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</si>
  <si>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</si>
  <si>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</si>
  <si>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</si>
  <si>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</si>
  <si>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</si>
  <si>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</si>
  <si>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</si>
  <si>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</si>
  <si>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</si>
  <si>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</si>
  <si>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</si>
  <si>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</si>
  <si>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</si>
  <si>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</si>
  <si>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</si>
  <si>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</si>
  <si>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</si>
  <si>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</si>
  <si>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</si>
  <si>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</si>
  <si>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</si>
  <si>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</si>
  <si>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</si>
  <si>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</si>
  <si>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</si>
  <si>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</si>
  <si>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</si>
  <si>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</si>
  <si>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</si>
  <si>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</si>
  <si>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</si>
  <si>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</si>
  <si>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</si>
  <si>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</si>
  <si>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</si>
  <si>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</si>
  <si>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</si>
  <si>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</si>
  <si>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</si>
  <si>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</si>
  <si>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</si>
  <si>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</si>
  <si>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</si>
  <si>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</si>
  <si>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</si>
  <si>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</si>
  <si>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</si>
  <si>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</si>
  <si>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</si>
  <si>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</si>
  <si>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</si>
  <si>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</si>
  <si>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</si>
  <si>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</si>
  <si>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</si>
  <si>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</si>
  <si>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</si>
  <si>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</si>
  <si>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</si>
  <si>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</si>
  <si>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</si>
  <si>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</si>
  <si>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</si>
  <si>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</si>
  <si>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</si>
  <si>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</si>
  <si>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</si>
  <si>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</si>
  <si>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</si>
  <si>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</si>
  <si>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</si>
  <si>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</si>
  <si>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</si>
  <si>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</si>
  <si>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</si>
  <si>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</si>
  <si>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</si>
  <si>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</si>
  <si>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</si>
  <si>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</si>
  <si>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</si>
  <si>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</si>
  <si>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</si>
  <si>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</si>
  <si>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</si>
  <si>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</si>
  <si>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</si>
  <si>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</si>
  <si>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</si>
  <si>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</si>
  <si>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</si>
  <si>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</si>
  <si>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</si>
  <si>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</si>
  <si>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</si>
  <si>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</si>
  <si>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</si>
  <si>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</si>
  <si>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</si>
  <si>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</si>
  <si>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</si>
  <si>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</si>
  <si>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</si>
  <si>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</si>
  <si>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</si>
  <si>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</si>
  <si>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</si>
  <si>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</si>
  <si>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</si>
  <si>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</si>
  <si>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</si>
  <si>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</si>
  <si>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</si>
  <si>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</si>
  <si>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</si>
  <si>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</si>
  <si>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</si>
  <si>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</si>
  <si>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</si>
  <si>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</si>
  <si>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</si>
  <si>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</si>
  <si>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</si>
  <si>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</si>
  <si>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</si>
  <si>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</si>
  <si>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</si>
  <si>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</si>
  <si>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</si>
  <si>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</si>
  <si>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</si>
  <si>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</si>
  <si>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</si>
  <si>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</si>
  <si>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</si>
  <si>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</si>
  <si>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</si>
  <si>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</si>
  <si>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</si>
  <si>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</si>
  <si>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</si>
  <si>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</si>
  <si>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</si>
  <si>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</si>
  <si>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</si>
  <si>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</si>
  <si>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</si>
  <si>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</si>
  <si>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</si>
  <si>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</si>
  <si>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</si>
  <si>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</si>
  <si>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</si>
  <si>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</si>
  <si>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</si>
  <si>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</si>
  <si>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</si>
  <si>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</si>
  <si>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</si>
  <si>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</si>
  <si>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</si>
  <si>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</si>
  <si>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</si>
  <si>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</si>
  <si>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</si>
  <si>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</si>
  <si>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</si>
  <si>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</si>
  <si>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</si>
  <si>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</si>
  <si>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</si>
  <si>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</si>
  <si>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</si>
  <si>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</si>
  <si>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</si>
  <si>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</si>
  <si>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</si>
  <si>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</si>
  <si>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</si>
  <si>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</si>
  <si>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</si>
  <si>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</si>
  <si>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</si>
  <si>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</si>
  <si>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</si>
  <si>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</si>
  <si>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</si>
  <si>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</si>
  <si>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</si>
  <si>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</si>
  <si>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</si>
  <si>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</si>
  <si>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</si>
  <si>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</si>
  <si>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</si>
  <si>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</si>
  <si>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</si>
  <si>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</si>
  <si>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</si>
  <si>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</si>
  <si>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</si>
  <si>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</si>
  <si>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</si>
  <si>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</si>
  <si>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</si>
  <si>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</si>
  <si>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</si>
  <si>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</si>
  <si>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</si>
  <si>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</si>
  <si>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</si>
  <si>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</si>
  <si>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</si>
  <si>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</si>
  <si>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</si>
  <si>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</si>
  <si>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</si>
  <si>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</si>
  <si>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</si>
  <si>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</si>
  <si>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</si>
  <si>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</si>
  <si>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</si>
  <si>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</si>
  <si>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</si>
  <si>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</si>
  <si>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</si>
  <si>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</si>
  <si>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</si>
  <si>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</si>
  <si>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</si>
  <si>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</si>
  <si>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</si>
  <si>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</si>
  <si>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</si>
  <si>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</si>
  <si>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</si>
  <si>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</si>
  <si>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</si>
  <si>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</si>
  <si>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</si>
  <si>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</si>
  <si>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</si>
  <si>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</si>
  <si>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</si>
  <si>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</si>
  <si>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</si>
  <si>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</si>
  <si>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</si>
  <si>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</si>
  <si>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</si>
  <si>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</si>
  <si>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</si>
  <si>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</si>
  <si>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</si>
  <si>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</si>
  <si>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</si>
  <si>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</si>
  <si>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</si>
  <si>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</si>
  <si>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</si>
  <si>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</si>
  <si>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</si>
  <si>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</si>
  <si>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</si>
  <si>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</si>
  <si>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</si>
  <si>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</si>
  <si>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</si>
  <si>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</si>
  <si>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</si>
  <si>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</si>
  <si>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</si>
  <si>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</si>
  <si>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</si>
  <si>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</si>
  <si>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</si>
  <si>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</si>
  <si>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</si>
  <si>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</si>
  <si>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</si>
  <si>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</si>
  <si>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</si>
  <si>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</si>
  <si>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</si>
  <si>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</si>
  <si>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</si>
  <si>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</si>
  <si>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</si>
  <si>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</si>
  <si>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</si>
  <si>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</si>
  <si>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</si>
  <si>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</si>
  <si>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</si>
  <si>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</si>
  <si>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</si>
  <si>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</si>
  <si>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</si>
  <si>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</si>
  <si>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</si>
  <si>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</si>
  <si>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</si>
  <si>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</si>
  <si>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</si>
  <si>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</si>
  <si>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</si>
  <si>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</si>
  <si>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</si>
  <si>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</si>
  <si>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</si>
  <si>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</si>
  <si>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</si>
  <si>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</si>
  <si>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</si>
  <si>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</si>
  <si>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</si>
  <si>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</si>
  <si>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</si>
  <si>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</si>
  <si>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</si>
  <si>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</si>
  <si>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</si>
  <si>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</si>
  <si>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</si>
  <si>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</si>
  <si>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</si>
  <si>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</si>
  <si>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</si>
  <si>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</si>
  <si>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</si>
  <si>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</si>
  <si>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</si>
  <si>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</si>
  <si>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</si>
  <si>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</si>
  <si>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</si>
  <si>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</si>
  <si>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</si>
  <si>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</si>
  <si>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</si>
  <si>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</si>
  <si>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</si>
  <si>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</si>
  <si>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</si>
  <si>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</si>
  <si>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</si>
  <si>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</si>
  <si>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</si>
  <si>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</si>
  <si>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</si>
  <si>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</si>
  <si>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</si>
  <si>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</si>
  <si>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</si>
  <si>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</si>
  <si>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</si>
  <si>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</si>
  <si>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</si>
  <si>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</si>
  <si>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</si>
  <si>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</si>
  <si>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</si>
  <si>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</si>
  <si>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</si>
  <si>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</si>
  <si>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</si>
  <si>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</si>
  <si>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</si>
  <si>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</si>
  <si>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</si>
  <si>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</si>
  <si>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</si>
  <si>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</si>
  <si>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</si>
  <si>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</si>
  <si>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</si>
  <si>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</si>
  <si>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</si>
  <si>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</si>
  <si>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</si>
  <si>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</si>
  <si>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</si>
  <si>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</si>
  <si>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</si>
  <si>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</si>
  <si>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</si>
  <si>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</si>
  <si>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</si>
  <si>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</si>
  <si>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</si>
  <si>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</si>
  <si>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</si>
  <si>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</si>
  <si>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</si>
  <si>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</si>
  <si>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</si>
  <si>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</si>
  <si>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</si>
  <si>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</si>
  <si>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</si>
  <si>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</si>
  <si>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</si>
  <si>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</si>
  <si>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</si>
  <si>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</si>
  <si>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</si>
  <si>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</si>
  <si>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</si>
  <si>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</si>
  <si>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</si>
  <si>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</si>
  <si>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</si>
  <si>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</si>
  <si>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</si>
  <si>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</si>
  <si>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</si>
  <si>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</si>
  <si>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</si>
  <si>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</si>
  <si>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</si>
  <si>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</si>
  <si>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</si>
  <si>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</si>
  <si>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</si>
  <si>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</si>
  <si>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</si>
  <si>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</si>
  <si>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</si>
  <si>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</si>
  <si>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</si>
  <si>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</si>
  <si>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</si>
  <si>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</si>
  <si>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</si>
  <si>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</si>
  <si>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</si>
  <si>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</si>
  <si>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</si>
  <si>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</si>
  <si>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</si>
  <si>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</si>
  <si>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</si>
  <si>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</si>
  <si>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</si>
  <si>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</si>
  <si>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</si>
  <si>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</si>
  <si>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</si>
  <si>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</si>
  <si>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</si>
  <si>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</si>
  <si>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</si>
  <si>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</si>
  <si>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</si>
  <si>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</si>
  <si>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</si>
  <si>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</si>
  <si>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</si>
  <si>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</si>
  <si>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</si>
  <si>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</si>
  <si>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</si>
  <si>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</si>
  <si>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</si>
  <si>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</si>
  <si>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</si>
  <si>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</si>
  <si>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</si>
  <si>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</si>
  <si>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</si>
  <si>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</si>
  <si>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</si>
  <si>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</si>
  <si>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</si>
  <si>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</si>
  <si>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</si>
  <si>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</si>
  <si>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</si>
  <si>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</si>
  <si>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</si>
  <si>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</si>
  <si>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</si>
  <si>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</si>
  <si>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</si>
  <si>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</si>
  <si>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</si>
  <si>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</si>
  <si>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</si>
  <si>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</si>
  <si>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</si>
  <si>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</si>
  <si>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</si>
  <si>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</si>
  <si>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</si>
  <si>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</si>
  <si>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</si>
  <si>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</si>
  <si>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</si>
  <si>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</si>
  <si>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</si>
  <si>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</si>
  <si>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</si>
  <si>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</si>
  <si>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</si>
  <si>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</si>
  <si>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</si>
  <si>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</si>
  <si>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</si>
  <si>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</si>
  <si>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</si>
  <si>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</si>
  <si>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</si>
  <si>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</si>
  <si>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</si>
  <si>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</si>
  <si>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</si>
  <si>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</si>
  <si>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</si>
  <si>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</si>
  <si>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</si>
  <si>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</si>
  <si>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</si>
  <si>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</si>
  <si>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</si>
  <si>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</si>
  <si>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</si>
  <si>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</si>
  <si>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</si>
  <si>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</si>
  <si>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</si>
  <si>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</si>
  <si>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</si>
  <si>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</si>
  <si>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</si>
  <si>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</si>
  <si>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</si>
  <si>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</si>
  <si>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</si>
  <si>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</si>
  <si>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</si>
  <si>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</si>
  <si>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</si>
  <si>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</si>
  <si>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</si>
  <si>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</si>
  <si>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</si>
  <si>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</si>
  <si>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</si>
  <si>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</si>
  <si>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</si>
  <si>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</si>
  <si>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</si>
  <si>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</si>
  <si>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</si>
  <si>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</si>
  <si>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</si>
  <si>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</si>
  <si>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</si>
  <si>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</si>
  <si>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</si>
  <si>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</si>
  <si>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</si>
  <si>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</si>
  <si>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</si>
  <si>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</si>
  <si>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</si>
  <si>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</si>
  <si>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</si>
  <si>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</si>
  <si>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</si>
  <si>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</si>
  <si>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</si>
  <si>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</si>
  <si>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</si>
  <si>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</si>
  <si>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</si>
  <si>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</si>
  <si>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</si>
  <si>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</si>
  <si>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</si>
  <si>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</si>
  <si>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</si>
  <si>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</si>
  <si>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</si>
  <si>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</si>
  <si>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</si>
  <si>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</si>
  <si>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</si>
  <si>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</si>
  <si>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</si>
  <si>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</si>
  <si>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</si>
  <si>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</si>
  <si>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</si>
  <si>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</si>
  <si>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</si>
  <si>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</si>
  <si>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</si>
  <si>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</si>
  <si>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</si>
  <si>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</si>
  <si>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</si>
  <si>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</si>
  <si>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</si>
  <si>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</si>
  <si>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</si>
  <si>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</si>
  <si>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</si>
  <si>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</si>
  <si>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</si>
  <si>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</si>
  <si>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</si>
  <si>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</si>
  <si>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</si>
  <si>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</si>
  <si>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</si>
  <si>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</si>
  <si>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</si>
  <si>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</si>
  <si>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</si>
  <si>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</si>
  <si>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</si>
  <si>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</si>
  <si>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</si>
  <si>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</si>
  <si>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</si>
  <si>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</si>
  <si>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</si>
  <si>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</si>
  <si>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</si>
  <si>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</si>
  <si>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</si>
  <si>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</si>
  <si>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</si>
  <si>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</si>
  <si>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</si>
  <si>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</si>
  <si>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</si>
  <si>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</si>
  <si>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</si>
  <si>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</si>
  <si>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</si>
  <si>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</si>
  <si>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</si>
  <si>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</si>
  <si>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</si>
  <si>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</si>
  <si>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</si>
  <si>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</si>
  <si>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</si>
  <si>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</si>
  <si>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</si>
  <si>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</si>
  <si>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</si>
  <si>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</si>
  <si>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</si>
  <si>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</si>
  <si>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</si>
  <si>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</si>
  <si>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</si>
  <si>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</si>
  <si>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</si>
  <si>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</si>
  <si>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</si>
  <si>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</si>
  <si>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</si>
  <si>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</si>
  <si>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</si>
  <si>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</si>
  <si>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</si>
  <si>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</si>
  <si>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</si>
  <si>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</si>
  <si>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</si>
  <si>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</si>
  <si>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</si>
  <si>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</si>
  <si>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</si>
  <si>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</si>
  <si>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</si>
  <si>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</si>
  <si>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</si>
  <si>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</si>
  <si>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</si>
  <si>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</si>
  <si>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</si>
  <si>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</si>
  <si>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</si>
  <si>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</si>
  <si>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</si>
  <si>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</si>
  <si>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</si>
  <si>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</si>
  <si>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</si>
  <si>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</si>
  <si>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</si>
  <si>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</si>
  <si>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</si>
  <si>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</si>
  <si>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</si>
  <si>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</si>
  <si>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</si>
  <si>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</si>
  <si>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</si>
  <si>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</si>
  <si>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</si>
  <si>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</si>
  <si>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</si>
  <si>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</si>
  <si>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</si>
  <si>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</si>
  <si>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</si>
  <si>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</si>
  <si>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</si>
  <si>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</si>
  <si>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</si>
  <si>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</si>
  <si>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</si>
  <si>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</si>
  <si>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</si>
  <si>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</si>
  <si>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</si>
  <si>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</si>
  <si>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</si>
  <si>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</si>
  <si>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</si>
  <si>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</si>
  <si>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</si>
  <si>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</si>
  <si>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</si>
  <si>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</si>
  <si>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</si>
  <si>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</si>
  <si>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</si>
  <si>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</si>
  <si>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</si>
  <si>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</si>
  <si>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</si>
  <si>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</si>
  <si>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</si>
  <si>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</si>
  <si>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</si>
  <si>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</si>
  <si>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</si>
  <si>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</si>
  <si>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</si>
  <si>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</si>
  <si>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</si>
  <si>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</si>
  <si>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</si>
  <si>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</si>
  <si>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</si>
  <si>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</si>
  <si>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</si>
  <si>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</si>
  <si>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</si>
  <si>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</si>
  <si>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</si>
  <si>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</si>
  <si>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</si>
  <si>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</si>
  <si>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</si>
  <si>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</si>
  <si>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</si>
  <si>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</si>
  <si>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</si>
  <si>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</si>
  <si>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</si>
  <si>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</si>
  <si>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</si>
  <si>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</si>
  <si>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</si>
  <si>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</si>
  <si>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</si>
  <si>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</si>
  <si>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</si>
  <si>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</si>
  <si>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</si>
  <si>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</si>
  <si>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</si>
  <si>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</si>
  <si>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</si>
  <si>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</si>
  <si>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</si>
  <si>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</si>
  <si>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</si>
  <si>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</si>
  <si>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</si>
  <si>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</si>
  <si>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</si>
  <si>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</si>
  <si>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</si>
  <si>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</si>
  <si>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</si>
  <si>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</si>
  <si>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</si>
  <si>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</si>
  <si>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</si>
  <si>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</si>
  <si>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</si>
  <si>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</si>
  <si>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</si>
  <si>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</si>
  <si>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</si>
  <si>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</si>
  <si>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</si>
  <si>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</si>
  <si>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</si>
  <si>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</si>
  <si>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</si>
  <si>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</si>
  <si>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</si>
  <si>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</si>
  <si>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</si>
  <si>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</si>
  <si>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</si>
  <si>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</si>
  <si>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</si>
  <si>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</si>
  <si>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</si>
  <si>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</si>
  <si>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</si>
  <si>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</si>
  <si>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</si>
  <si>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</si>
  <si>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</si>
  <si>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</si>
  <si>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</si>
  <si>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</si>
  <si>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</si>
  <si>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</si>
  <si>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</si>
  <si>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</si>
  <si>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</si>
  <si>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</si>
  <si>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</si>
  <si>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</si>
  <si>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</si>
  <si>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</si>
  <si>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</si>
  <si>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</si>
  <si>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</si>
  <si>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</si>
  <si>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</si>
  <si>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</si>
  <si>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</si>
  <si>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</si>
  <si>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</si>
  <si>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</si>
  <si>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</si>
  <si>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</si>
  <si>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</si>
  <si>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</si>
  <si>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</si>
  <si>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</si>
  <si>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</si>
  <si>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</si>
  <si>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</si>
  <si>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</si>
  <si>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</si>
  <si>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</si>
  <si>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</si>
  <si>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</si>
  <si>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</si>
  <si>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</si>
  <si>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</si>
  <si>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</si>
  <si>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</si>
  <si>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</si>
  <si>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</si>
  <si>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</si>
  <si>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</si>
  <si>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</si>
  <si>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</si>
  <si>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</si>
  <si>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</si>
  <si>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</si>
  <si>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</si>
  <si>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</si>
  <si>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</si>
  <si>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</si>
  <si>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</si>
  <si>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</si>
  <si>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</si>
  <si>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</si>
  <si>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</si>
  <si>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</si>
  <si>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</si>
  <si>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</si>
  <si>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</si>
  <si>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</si>
  <si>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</si>
  <si>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</si>
  <si>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</si>
  <si>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</si>
  <si>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</si>
  <si>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</si>
  <si>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</si>
  <si>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</si>
  <si>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</si>
  <si>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</si>
  <si>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</si>
  <si>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</si>
  <si>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</si>
  <si>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</si>
  <si>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</si>
  <si>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</si>
  <si>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</si>
  <si>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</si>
  <si>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</si>
  <si>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</si>
  <si>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</si>
  <si>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</si>
  <si>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</si>
  <si>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</si>
  <si>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</si>
  <si>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</si>
  <si>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</si>
  <si>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</si>
  <si>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</si>
  <si>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</si>
  <si>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</si>
  <si>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</si>
  <si>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</si>
  <si>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</si>
  <si>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</si>
  <si>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</si>
  <si>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</si>
  <si>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</si>
  <si>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</si>
  <si>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</si>
  <si>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</si>
  <si>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</si>
  <si>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</si>
  <si>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</si>
  <si>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</si>
  <si>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</si>
  <si>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</si>
  <si>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</si>
  <si>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</si>
  <si>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</si>
  <si>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</si>
  <si>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</si>
  <si>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</si>
  <si>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</si>
  <si>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</si>
  <si>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</si>
  <si>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</si>
  <si>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</si>
  <si>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</si>
  <si>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</si>
  <si>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</si>
  <si>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</si>
  <si>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</si>
  <si>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</si>
  <si>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</si>
  <si>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</si>
  <si>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</si>
  <si>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</si>
  <si>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</si>
  <si>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</si>
  <si>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</si>
  <si>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</si>
  <si>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</si>
  <si>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</si>
  <si>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</si>
  <si>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</si>
  <si>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</si>
  <si>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</si>
  <si>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</si>
  <si>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</si>
  <si>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</si>
  <si>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</si>
  <si>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</si>
  <si>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</si>
  <si>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</si>
  <si>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</si>
  <si>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</si>
  <si>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</si>
  <si>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</si>
  <si>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</si>
  <si>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</si>
  <si>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</si>
  <si>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</si>
  <si>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</si>
  <si>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</si>
  <si>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</si>
  <si>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</si>
  <si>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</si>
  <si>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</si>
  <si>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</si>
  <si>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</si>
  <si>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</si>
  <si>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</si>
  <si>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</si>
  <si>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</si>
  <si>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</si>
  <si>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</si>
  <si>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</si>
  <si>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</si>
  <si>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</si>
  <si>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</si>
  <si>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</si>
  <si>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</si>
  <si>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</si>
  <si>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</si>
  <si>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</si>
  <si>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</si>
  <si>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</si>
  <si>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</si>
  <si>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</si>
  <si>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</si>
  <si>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</si>
  <si>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</si>
  <si>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</si>
  <si>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</si>
  <si>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</si>
  <si>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</si>
  <si>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</si>
  <si>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</si>
  <si>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</si>
  <si>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</si>
  <si>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</si>
  <si>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</si>
  <si>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</si>
  <si>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</si>
  <si>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</si>
  <si>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</si>
  <si>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</si>
  <si>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</si>
  <si>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</si>
  <si>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</si>
  <si>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</si>
  <si>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</si>
  <si>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</si>
  <si>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</si>
  <si>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</si>
  <si>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</si>
  <si>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</si>
  <si>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</si>
  <si>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</si>
  <si>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</si>
  <si>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</si>
  <si>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</si>
  <si>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</si>
  <si>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</si>
  <si>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</si>
  <si>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</si>
  <si>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</si>
  <si>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</si>
  <si>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</si>
  <si>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</si>
  <si>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</si>
  <si>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</si>
  <si>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</si>
  <si>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</si>
  <si>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</si>
  <si>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</si>
  <si>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</si>
  <si>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</si>
  <si>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</si>
  <si>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</si>
  <si>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</si>
  <si>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</si>
  <si>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</si>
  <si>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</si>
  <si>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</si>
  <si>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</si>
  <si>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</si>
  <si>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</si>
  <si>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</si>
  <si>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</si>
  <si>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</si>
  <si>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</si>
  <si>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</si>
  <si>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</si>
  <si>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</si>
  <si>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</si>
  <si>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</si>
  <si>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</si>
  <si>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</si>
  <si>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</si>
  <si>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</si>
  <si>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</si>
  <si>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</si>
  <si>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</si>
  <si>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</si>
  <si>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</si>
  <si>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</si>
  <si>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</si>
  <si>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</si>
  <si>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</si>
  <si>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</si>
  <si>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</si>
  <si>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</si>
  <si>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</si>
  <si>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</si>
  <si>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</si>
  <si>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</si>
  <si>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</si>
  <si>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</si>
  <si>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</si>
  <si>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</si>
  <si>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</si>
  <si>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</si>
  <si>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</si>
  <si>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</si>
  <si>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</si>
  <si>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</si>
  <si>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</si>
  <si>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</si>
  <si>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</si>
  <si>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</si>
  <si>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</si>
  <si>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</si>
  <si>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</si>
  <si>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</si>
  <si>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</si>
  <si>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</si>
  <si>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</si>
  <si>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</si>
  <si>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</si>
  <si>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</si>
  <si>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</si>
  <si>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</si>
  <si>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</si>
  <si>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</si>
  <si>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</si>
  <si>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</si>
  <si>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</si>
  <si>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</si>
  <si>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</si>
  <si>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</si>
  <si>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</si>
  <si>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</si>
  <si>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</si>
  <si>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</si>
  <si>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</si>
  <si>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</si>
  <si>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</si>
  <si>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</si>
  <si>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</si>
  <si>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</si>
  <si>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</si>
  <si>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</si>
  <si>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</si>
  <si>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</si>
  <si>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</si>
  <si>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</si>
  <si>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</si>
  <si>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</si>
  <si>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</si>
  <si>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</si>
  <si>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</si>
  <si>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</si>
  <si>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</si>
  <si>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</si>
  <si>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</si>
  <si>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</si>
  <si>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</si>
  <si>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</si>
  <si>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</si>
  <si>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</si>
  <si>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</si>
  <si>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</si>
  <si>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</si>
  <si>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</si>
  <si>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</si>
  <si>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</si>
  <si>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</si>
  <si>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</si>
  <si>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</si>
  <si>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</si>
  <si>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</si>
  <si>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</si>
  <si>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</si>
  <si>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</si>
  <si>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</si>
  <si>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</si>
  <si>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</si>
  <si>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</si>
  <si>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</si>
  <si>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</si>
  <si>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</si>
  <si>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</si>
  <si>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</si>
  <si>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</si>
  <si>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</si>
  <si>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</si>
  <si>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</si>
  <si>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</si>
  <si>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</si>
  <si>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</si>
  <si>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</si>
  <si>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</si>
  <si>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</si>
  <si>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</si>
  <si>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</si>
  <si>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</si>
  <si>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</si>
  <si>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</si>
  <si>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</si>
  <si>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</si>
  <si>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</si>
  <si>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</si>
  <si>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</si>
  <si>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</si>
  <si>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</si>
  <si>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</si>
  <si>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</si>
  <si>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</si>
  <si>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</si>
  <si>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</si>
  <si>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</si>
  <si>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</si>
  <si>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</si>
  <si>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</si>
  <si>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</si>
  <si>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</si>
  <si>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</si>
  <si>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</si>
  <si>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</si>
  <si>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</si>
  <si>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</si>
  <si>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</si>
  <si>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</si>
  <si>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</si>
  <si>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</si>
  <si>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</si>
  <si>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</si>
  <si>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</si>
  <si>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</si>
  <si>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</si>
  <si>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</si>
  <si>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</si>
  <si>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</si>
  <si>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</si>
  <si>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</si>
  <si>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</si>
  <si>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</si>
  <si>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</si>
  <si>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</si>
  <si>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</si>
  <si>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</si>
  <si>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</si>
  <si>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</si>
  <si>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</si>
  <si>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</si>
  <si>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</si>
  <si>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</si>
  <si>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</si>
  <si>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</si>
  <si>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</si>
  <si>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</si>
  <si>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</si>
  <si>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</si>
  <si>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</si>
  <si>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</si>
  <si>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</si>
  <si>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</si>
  <si>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</si>
  <si>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</si>
  <si>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</si>
  <si>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</si>
  <si>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</si>
  <si>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</si>
  <si>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</si>
  <si>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</si>
  <si>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</si>
  <si>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</si>
  <si>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</si>
  <si>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</si>
  <si>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</si>
  <si>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</si>
  <si>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</si>
  <si>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</si>
  <si>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</si>
  <si>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</si>
  <si>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</si>
  <si>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</si>
  <si>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</si>
  <si>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</si>
  <si>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</si>
  <si>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</si>
  <si>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</si>
  <si>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</si>
  <si>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</si>
  <si>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</si>
  <si>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</si>
  <si>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</si>
  <si>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</si>
  <si>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</si>
  <si>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</si>
  <si>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</si>
  <si>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</si>
  <si>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</si>
  <si>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</si>
  <si>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</si>
  <si>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</si>
  <si>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</si>
  <si>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</si>
  <si>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</si>
  <si>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</si>
  <si>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</si>
  <si>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</si>
  <si>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</si>
  <si>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</si>
  <si>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</si>
  <si>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</si>
  <si>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</si>
  <si>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</si>
  <si>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</si>
  <si>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</si>
  <si>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</si>
  <si>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</si>
  <si>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</si>
  <si>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</si>
  <si>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</si>
  <si>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</si>
  <si>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</si>
  <si>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</si>
  <si>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</si>
  <si>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</si>
  <si>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</si>
  <si>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</si>
  <si>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</si>
  <si>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</si>
  <si>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</si>
  <si>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</si>
  <si>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</si>
  <si>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</si>
  <si>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</si>
  <si>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</si>
  <si>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</si>
  <si>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</si>
  <si>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</si>
  <si>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</si>
  <si>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</si>
  <si>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</si>
  <si>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</si>
  <si>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</si>
  <si>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</si>
  <si>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</si>
  <si>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</si>
  <si>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</si>
  <si>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</si>
  <si>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</si>
  <si>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</si>
  <si>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</si>
  <si>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</si>
  <si>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</si>
  <si>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</si>
  <si>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</si>
  <si>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</si>
  <si>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</si>
  <si>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</si>
  <si>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</si>
  <si>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</si>
  <si>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</si>
  <si>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</si>
  <si>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</si>
  <si>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</si>
  <si>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</si>
  <si>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</si>
  <si>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</si>
  <si>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</si>
  <si>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</si>
  <si>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</si>
  <si>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</si>
  <si>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</si>
  <si>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</si>
  <si>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</si>
  <si>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</si>
  <si>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</si>
  <si>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</si>
  <si>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</si>
  <si>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</si>
  <si>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</si>
  <si>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</si>
  <si>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</si>
  <si>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</si>
  <si>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</si>
  <si>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</si>
  <si>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</si>
  <si>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</si>
  <si>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</si>
  <si>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</si>
  <si>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</si>
  <si>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</si>
  <si>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</si>
  <si>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</si>
  <si>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</si>
  <si>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</si>
  <si>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</si>
  <si>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</si>
  <si>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</si>
  <si>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</si>
  <si>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</si>
  <si>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</si>
  <si>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</si>
  <si>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</si>
  <si>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</si>
  <si>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</si>
  <si>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</si>
  <si>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</si>
  <si>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</si>
  <si>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</si>
  <si>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</si>
  <si>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</si>
  <si>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</si>
  <si>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</si>
  <si>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</si>
  <si>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</si>
  <si>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</si>
  <si>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</si>
  <si>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</si>
  <si>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</si>
  <si>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</si>
  <si>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</si>
  <si>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</si>
  <si>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</si>
  <si>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</si>
  <si>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</si>
  <si>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</si>
  <si>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</si>
  <si>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</si>
  <si>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</si>
  <si>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</si>
  <si>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</si>
  <si>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</si>
  <si>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</si>
  <si>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</si>
  <si>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</si>
  <si>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</si>
  <si>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</si>
  <si>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</si>
  <si>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</si>
  <si>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</si>
  <si>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</si>
  <si>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</si>
  <si>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</si>
  <si>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</si>
  <si>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</si>
  <si>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</si>
  <si>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</si>
  <si>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</si>
  <si>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</si>
  <si>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</si>
  <si>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</si>
  <si>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</si>
  <si>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</si>
  <si>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</si>
  <si>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</si>
  <si>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</si>
  <si>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</si>
  <si>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</si>
  <si>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</si>
  <si>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</si>
  <si>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</si>
  <si>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</si>
  <si>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</si>
  <si>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</si>
  <si>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</si>
  <si>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</si>
  <si>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</si>
  <si>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</si>
  <si>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</si>
  <si>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</si>
  <si>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</si>
  <si>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</si>
  <si>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</si>
  <si>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</si>
  <si>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</si>
  <si>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</si>
  <si>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</si>
  <si>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</si>
  <si>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</si>
  <si>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</si>
  <si>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</si>
  <si>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</si>
  <si>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</si>
  <si>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</si>
  <si>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</si>
  <si>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</si>
  <si>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</si>
  <si>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</si>
  <si>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</si>
  <si>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</si>
  <si>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</si>
  <si>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</si>
  <si>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</si>
  <si>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</si>
  <si>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</si>
  <si>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</si>
  <si>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</si>
  <si>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</si>
  <si>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</si>
  <si>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</si>
  <si>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</si>
  <si>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</si>
  <si>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</si>
  <si>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</si>
  <si>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</si>
  <si>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</si>
  <si>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</si>
  <si>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</si>
  <si>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</si>
  <si>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</si>
  <si>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</si>
  <si>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</si>
  <si>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</si>
  <si>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</si>
  <si>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</si>
  <si>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</si>
  <si>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</si>
  <si>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</si>
  <si>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</si>
  <si>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</si>
  <si>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</si>
  <si>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</si>
  <si>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</si>
  <si>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</si>
  <si>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</si>
  <si>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</si>
  <si>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</si>
  <si>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</si>
  <si>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</si>
  <si>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</si>
  <si>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</si>
  <si>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</si>
  <si>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</si>
  <si>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</si>
  <si>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</si>
  <si>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</si>
  <si>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</si>
  <si>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</si>
  <si>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</si>
  <si>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</si>
  <si>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</si>
  <si>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</si>
  <si>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</si>
  <si>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</si>
  <si>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</si>
  <si>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</si>
  <si>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</si>
  <si>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</si>
  <si>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</si>
  <si>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</si>
  <si>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</si>
  <si>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</si>
  <si>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</si>
  <si>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</si>
  <si>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</si>
  <si>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</si>
  <si>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</si>
  <si>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</si>
  <si>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</si>
  <si>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</si>
  <si>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</si>
  <si>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</si>
  <si>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</si>
  <si>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</si>
  <si>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</si>
  <si>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</si>
  <si>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</si>
  <si>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</si>
  <si>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</si>
  <si>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</si>
  <si>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</si>
  <si>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</si>
  <si>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</si>
  <si>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</si>
  <si>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</si>
  <si>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</si>
  <si>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</si>
  <si>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</si>
  <si>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</si>
  <si>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</si>
  <si>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</si>
  <si>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</si>
  <si>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</si>
  <si>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</si>
  <si>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</si>
  <si>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</si>
  <si>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</si>
  <si>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</si>
  <si>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</si>
  <si>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</si>
  <si>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</si>
  <si>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</si>
  <si>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</si>
  <si>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</si>
  <si>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</si>
  <si>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</si>
  <si>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</si>
  <si>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</si>
  <si>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</si>
  <si>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</si>
  <si>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</si>
  <si>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</si>
  <si>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</si>
  <si>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</si>
  <si>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</si>
  <si>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</si>
  <si>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</si>
  <si>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</si>
  <si>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</si>
  <si>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</si>
  <si>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</si>
  <si>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</si>
  <si>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</si>
  <si>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</si>
  <si>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</si>
  <si>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</si>
  <si>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</si>
  <si>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</si>
  <si>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</si>
  <si>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</si>
  <si>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</si>
  <si>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</si>
  <si>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</si>
  <si>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</si>
  <si>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</si>
  <si>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</si>
  <si>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</si>
  <si>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</si>
  <si>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</si>
  <si>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</si>
  <si>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</si>
  <si>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</si>
  <si>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</si>
  <si>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</si>
  <si>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</si>
  <si>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</si>
  <si>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</si>
  <si>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</si>
  <si>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</si>
  <si>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</si>
  <si>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</si>
  <si>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</si>
  <si>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</si>
  <si>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</si>
  <si>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</si>
  <si>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</si>
  <si>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</si>
  <si>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</si>
  <si>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</si>
  <si>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</si>
  <si>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</si>
  <si>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</si>
  <si>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</si>
  <si>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</si>
  <si>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</si>
  <si>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</si>
  <si>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</si>
  <si>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</si>
  <si>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</si>
  <si>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</si>
  <si>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</si>
  <si>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</si>
  <si>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</si>
  <si>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</si>
  <si>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</si>
  <si>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</si>
  <si>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</si>
  <si>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</si>
  <si>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</si>
  <si>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</si>
  <si>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</si>
  <si>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</si>
  <si>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</si>
  <si>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</si>
  <si>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</si>
  <si>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</si>
  <si>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</si>
  <si>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</si>
  <si>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</si>
  <si>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</si>
  <si>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</si>
  <si>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</si>
  <si>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</si>
  <si>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</si>
  <si>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</si>
  <si>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</si>
  <si>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</si>
  <si>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</si>
  <si>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</si>
  <si>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</si>
  <si>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</si>
  <si>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</si>
  <si>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</si>
  <si>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</si>
  <si>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</si>
  <si>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</si>
  <si>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</si>
  <si>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</si>
  <si>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</si>
  <si>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</si>
  <si>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</si>
  <si>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</si>
  <si>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</si>
  <si>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</si>
  <si>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</si>
  <si>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</si>
  <si>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</si>
  <si>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</si>
  <si>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</si>
  <si>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</si>
  <si>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</si>
  <si>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</si>
  <si>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</si>
  <si>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</si>
  <si>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</si>
  <si>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</si>
  <si>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</si>
  <si>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</si>
  <si>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</si>
  <si>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</si>
  <si>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</si>
  <si>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</si>
  <si>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</si>
  <si>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</si>
  <si>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</si>
  <si>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</si>
  <si>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</si>
  <si>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</si>
  <si>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</si>
  <si>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</si>
  <si>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</si>
  <si>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</si>
  <si>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</si>
  <si>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</si>
  <si>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</si>
  <si>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</si>
  <si>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</si>
  <si>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</si>
  <si>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</si>
  <si>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</si>
  <si>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</si>
  <si>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</si>
  <si>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</si>
  <si>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</si>
  <si>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</si>
  <si>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</si>
  <si>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</si>
  <si>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</si>
  <si>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</si>
  <si>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</si>
  <si>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</si>
  <si>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</si>
  <si>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</si>
  <si>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</si>
  <si>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</si>
  <si>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</si>
  <si>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</si>
  <si>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</si>
  <si>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</si>
  <si>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</si>
  <si>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</si>
  <si>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</si>
  <si>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</si>
  <si>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</si>
  <si>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</si>
  <si>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</si>
  <si>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</si>
  <si>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</si>
  <si>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</si>
  <si>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</si>
  <si>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</si>
  <si>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</si>
  <si>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</si>
  <si>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</si>
  <si>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</si>
  <si>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</si>
  <si>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</si>
  <si>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</si>
  <si>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</si>
  <si>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</si>
  <si>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</si>
  <si>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</si>
  <si>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</si>
  <si>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</si>
  <si>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</si>
  <si>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</si>
  <si>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</si>
  <si>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</si>
  <si>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</si>
  <si>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</si>
  <si>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</si>
  <si>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</si>
  <si>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</si>
  <si>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</si>
  <si>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</si>
  <si>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</si>
  <si>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</si>
  <si>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</si>
  <si>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</si>
  <si>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</si>
  <si>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</si>
  <si>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</si>
  <si>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</si>
  <si>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</si>
  <si>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</si>
  <si>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</si>
  <si>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</si>
  <si>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</si>
  <si>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</si>
  <si>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</si>
  <si>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</si>
  <si>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</si>
  <si>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</si>
  <si>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</si>
  <si>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</si>
  <si>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</si>
  <si>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</si>
  <si>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</si>
  <si>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</si>
  <si>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</si>
  <si>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</si>
  <si>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</si>
  <si>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</si>
  <si>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</si>
  <si>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</si>
  <si>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</si>
  <si>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</si>
  <si>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</si>
  <si>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</si>
  <si>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</si>
  <si>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</si>
  <si>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</si>
  <si>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</si>
  <si>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</si>
  <si>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</si>
  <si>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</si>
  <si>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</si>
  <si>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</si>
  <si>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</si>
  <si>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</si>
  <si>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</si>
  <si>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</si>
  <si>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</si>
  <si>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</si>
  <si>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</si>
  <si>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</si>
  <si>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</si>
  <si>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</si>
  <si>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</si>
  <si>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</si>
  <si>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</si>
  <si>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</si>
  <si>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</si>
  <si>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</si>
  <si>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</si>
  <si>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</si>
  <si>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</si>
  <si>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</si>
  <si>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</si>
  <si>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</si>
  <si>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</si>
  <si>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</si>
  <si>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</si>
  <si>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</si>
  <si>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</si>
  <si>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</si>
  <si>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</si>
  <si>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</si>
  <si>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</si>
  <si>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</si>
  <si>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</si>
  <si>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</si>
  <si>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</si>
  <si>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</si>
  <si>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</si>
  <si>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</si>
  <si>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</si>
  <si>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</si>
  <si>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</si>
  <si>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</si>
  <si>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</si>
  <si>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</si>
  <si>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</si>
  <si>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</si>
  <si>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</si>
  <si>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</si>
  <si>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</si>
  <si>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</si>
  <si>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</si>
  <si>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</si>
  <si>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</si>
  <si>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</si>
  <si>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</si>
  <si>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</si>
  <si>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</si>
  <si>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</si>
  <si>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</si>
  <si>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</si>
  <si>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</si>
  <si>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</si>
  <si>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</si>
  <si>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</si>
  <si>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</si>
  <si>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</si>
  <si>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</si>
  <si>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</si>
  <si>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</si>
  <si>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</si>
  <si>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</si>
  <si>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</si>
  <si>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</si>
  <si>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</si>
  <si>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</si>
  <si>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</si>
  <si>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</si>
  <si>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</si>
  <si>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</si>
  <si>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</si>
  <si>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</si>
  <si>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</si>
  <si>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</si>
  <si>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</si>
  <si>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</si>
  <si>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</si>
  <si>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</si>
  <si>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</si>
  <si>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</si>
  <si>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</si>
  <si>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</si>
  <si>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</si>
  <si>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</si>
  <si>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</si>
  <si>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</si>
  <si>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</si>
  <si>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</si>
  <si>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</si>
  <si>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</si>
  <si>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</si>
  <si>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</si>
  <si>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</si>
  <si>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</si>
  <si>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</si>
  <si>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</si>
  <si>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</si>
  <si>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</si>
  <si>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</si>
  <si>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</si>
  <si>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</si>
  <si>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</si>
  <si>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</si>
  <si>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</si>
  <si>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</si>
  <si>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</si>
  <si>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</si>
  <si>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</si>
  <si>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</si>
  <si>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</si>
  <si>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</si>
  <si>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</si>
  <si>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</si>
  <si>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</si>
  <si>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</si>
  <si>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</si>
  <si>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</si>
  <si>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</si>
  <si>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</si>
  <si>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</si>
  <si>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</si>
  <si>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</si>
  <si>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</si>
  <si>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</si>
  <si>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</si>
  <si>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</si>
  <si>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</si>
  <si>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</si>
  <si>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</si>
  <si>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</si>
  <si>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</si>
  <si>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</si>
  <si>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</si>
  <si>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</si>
  <si>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</si>
  <si>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</si>
  <si>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</si>
  <si>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</si>
  <si>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</si>
  <si>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</si>
  <si>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</si>
  <si>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</si>
  <si>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</si>
  <si>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</si>
  <si>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</si>
  <si>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</si>
  <si>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</si>
  <si>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</si>
  <si>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</si>
  <si>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</si>
  <si>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</si>
  <si>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</si>
  <si>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</si>
  <si>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</si>
  <si>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</si>
  <si>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</si>
  <si>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</si>
  <si>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</si>
  <si>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</si>
  <si>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</si>
  <si>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</si>
  <si>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</si>
  <si>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</si>
  <si>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</si>
  <si>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</si>
  <si>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</si>
  <si>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</si>
  <si>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</si>
  <si>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</si>
  <si>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</si>
  <si>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</si>
  <si>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</si>
  <si>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</si>
  <si>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</si>
  <si>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</si>
  <si>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</si>
  <si>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</si>
  <si>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</si>
  <si>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</si>
  <si>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</si>
  <si>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</si>
  <si>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</si>
  <si>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</si>
  <si>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</si>
  <si>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</si>
  <si>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</si>
  <si>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</si>
  <si>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</si>
  <si>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</si>
  <si>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</si>
  <si>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</si>
  <si>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</si>
  <si>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</si>
  <si>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</si>
  <si>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</si>
  <si>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</si>
  <si>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</si>
  <si>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</si>
  <si>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</si>
  <si>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</si>
  <si>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</si>
  <si>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</si>
  <si>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</si>
  <si>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</si>
  <si>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</si>
  <si>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</si>
  <si>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</si>
  <si>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</si>
  <si>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</si>
  <si>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</si>
  <si>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</si>
  <si>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</si>
  <si>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</si>
  <si>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</si>
  <si>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</si>
  <si>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</si>
  <si>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</si>
  <si>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</si>
  <si>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</si>
  <si>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</si>
  <si>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</si>
  <si>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</si>
  <si>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</si>
  <si>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</si>
  <si>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</si>
  <si>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</si>
  <si>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</si>
  <si>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</si>
  <si>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</si>
  <si>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</si>
  <si>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</si>
  <si>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</si>
  <si>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</si>
  <si>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</si>
  <si>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</si>
  <si>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</si>
  <si>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</si>
  <si>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</si>
  <si>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</si>
  <si>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</si>
  <si>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</si>
  <si>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</si>
  <si>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</si>
  <si>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</si>
  <si>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</si>
  <si>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</si>
  <si>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</si>
  <si>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</si>
  <si>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</si>
  <si>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</si>
  <si>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</si>
  <si>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</si>
  <si>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</si>
  <si>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</si>
  <si>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</si>
  <si>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</si>
  <si>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</si>
  <si>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</si>
  <si>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</si>
  <si>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</si>
  <si>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</si>
  <si>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</si>
  <si>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</si>
  <si>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</si>
  <si>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</si>
  <si>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</si>
  <si>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</si>
  <si>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</si>
  <si>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</si>
  <si>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</si>
  <si>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</si>
  <si>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</si>
  <si>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</si>
  <si>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</si>
  <si>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</si>
  <si>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</si>
  <si>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</si>
  <si>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</si>
  <si>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</si>
  <si>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</si>
  <si>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</si>
  <si>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</si>
  <si>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</si>
  <si>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</si>
  <si>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</si>
  <si>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</si>
  <si>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</si>
  <si>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</si>
  <si>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</si>
  <si>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</si>
  <si>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</si>
  <si>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</si>
  <si>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</si>
  <si>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</si>
  <si>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</si>
  <si>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</si>
  <si>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</si>
  <si>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</si>
  <si>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</si>
  <si>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</si>
  <si>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</si>
  <si>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</si>
  <si>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</si>
  <si>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</si>
  <si>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</si>
  <si>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</si>
  <si>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</si>
  <si>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</si>
  <si>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</si>
  <si>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</si>
  <si>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</si>
  <si>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</si>
  <si>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</si>
  <si>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</si>
  <si>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</si>
  <si>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</si>
  <si>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</si>
  <si>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</si>
  <si>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</si>
  <si>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</si>
  <si>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</si>
  <si>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</si>
  <si>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</si>
  <si>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</si>
  <si>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</si>
  <si>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</si>
  <si>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</si>
  <si>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</si>
  <si>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</si>
  <si>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</si>
  <si>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</si>
  <si>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</si>
  <si>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</si>
  <si>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</si>
  <si>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</si>
  <si>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</si>
  <si>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</si>
  <si>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</si>
  <si>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</si>
  <si>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</si>
  <si>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</si>
  <si>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</si>
  <si>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</si>
  <si>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</si>
  <si>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</si>
  <si>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</si>
  <si>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</si>
  <si>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</si>
  <si>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</si>
  <si>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</si>
  <si>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</si>
  <si>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</si>
  <si>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</si>
  <si>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</si>
  <si>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</si>
  <si>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</si>
  <si>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</si>
  <si>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</si>
  <si>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</si>
  <si>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</si>
  <si>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</si>
  <si>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</si>
  <si>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</si>
  <si>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</si>
  <si>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</si>
  <si>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</si>
  <si>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</si>
  <si>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</si>
  <si>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</si>
  <si>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</si>
  <si>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</si>
  <si>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</si>
  <si>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</si>
  <si>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</si>
  <si>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</si>
  <si>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</si>
  <si>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</si>
  <si>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</si>
  <si>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</si>
  <si>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</si>
  <si>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</si>
  <si>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</si>
  <si>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</si>
  <si>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</si>
  <si>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</si>
  <si>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</si>
  <si>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</si>
  <si>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</si>
  <si>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</si>
  <si>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</si>
  <si>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</si>
  <si>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</si>
  <si>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</si>
  <si>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</si>
  <si>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</si>
  <si>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</si>
  <si>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</si>
  <si>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</si>
  <si>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</si>
  <si>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</si>
  <si>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</si>
  <si>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</si>
  <si>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</si>
  <si>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</si>
  <si>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</si>
  <si>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</si>
  <si>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</si>
  <si>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</si>
  <si>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</si>
  <si>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</si>
  <si>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</si>
  <si>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</si>
  <si>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</si>
  <si>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</si>
  <si>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</si>
  <si>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</si>
  <si>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</si>
  <si>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</si>
  <si>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</si>
  <si>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</si>
  <si>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</si>
  <si>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</si>
  <si>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</si>
  <si>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</si>
  <si>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</si>
  <si>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</si>
  <si>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</si>
  <si>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</si>
  <si>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</si>
  <si>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</si>
  <si>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</si>
  <si>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</si>
  <si>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</si>
  <si>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</si>
  <si>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</si>
  <si>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</si>
  <si>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</si>
  <si>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</si>
  <si>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</si>
  <si>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</si>
  <si>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</si>
  <si>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</si>
  <si>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</si>
  <si>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</si>
  <si>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</si>
  <si>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</si>
  <si>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</si>
  <si>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</si>
  <si>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</si>
  <si>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</si>
  <si>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</si>
  <si>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</si>
  <si>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</si>
  <si>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</si>
  <si>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</si>
  <si>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</si>
  <si>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</si>
  <si>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</si>
  <si>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</si>
  <si>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</si>
  <si>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</si>
  <si>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</si>
  <si>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</si>
  <si>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</si>
  <si>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</si>
  <si>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</si>
  <si>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</si>
  <si>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</si>
  <si>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</si>
  <si>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</si>
  <si>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</si>
  <si>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</si>
  <si>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</si>
  <si>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</si>
  <si>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</si>
  <si>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</si>
  <si>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</si>
  <si>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</si>
  <si>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</si>
  <si>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</si>
  <si>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</si>
  <si>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</si>
  <si>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</si>
  <si>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</si>
  <si>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</si>
  <si>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</si>
  <si>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</si>
  <si>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</si>
  <si>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</si>
  <si>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</si>
  <si>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</si>
  <si>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</si>
  <si>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</si>
  <si>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</si>
  <si>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</si>
  <si>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</si>
  <si>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</si>
  <si>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</si>
  <si>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</si>
  <si>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</si>
  <si>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</si>
  <si>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</si>
  <si>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</si>
  <si>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</si>
  <si>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</si>
  <si>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</si>
  <si>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</si>
  <si>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</si>
  <si>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</si>
  <si>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</si>
  <si>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</si>
  <si>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</si>
  <si>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</si>
  <si>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</si>
  <si>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</si>
  <si>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</si>
  <si>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</si>
  <si>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</si>
  <si>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</si>
  <si>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</si>
  <si>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</si>
  <si>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</si>
  <si>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</si>
  <si>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</si>
  <si>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</si>
  <si>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</si>
  <si>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</si>
  <si>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</si>
  <si>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</si>
  <si>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</si>
  <si>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</si>
  <si>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</si>
  <si>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</si>
  <si>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</si>
  <si>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</si>
  <si>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</si>
  <si>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</si>
  <si>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</si>
  <si>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</si>
  <si>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</si>
  <si>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</si>
  <si>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</si>
  <si>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</si>
  <si>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</si>
  <si>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</si>
  <si>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</si>
  <si>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</si>
  <si>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</si>
  <si>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</si>
  <si>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</si>
  <si>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</si>
  <si>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</si>
  <si>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</si>
  <si>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</si>
  <si>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</si>
  <si>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</si>
  <si>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</si>
  <si>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</si>
  <si>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</si>
  <si>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</si>
  <si>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</si>
  <si>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</si>
  <si>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</si>
  <si>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</si>
  <si>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</si>
  <si>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</si>
  <si>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</si>
  <si>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</si>
  <si>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</si>
  <si>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</si>
  <si>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</si>
  <si>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</si>
  <si>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</si>
  <si>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</si>
  <si>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</si>
  <si>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</si>
  <si>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</si>
  <si>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</si>
  <si>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</si>
  <si>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</si>
  <si>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</si>
  <si>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</si>
  <si>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</si>
  <si>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</si>
  <si>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</si>
  <si>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</si>
  <si>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</si>
  <si>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</si>
  <si>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</si>
  <si>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</si>
  <si>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</si>
  <si>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</si>
  <si>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</si>
  <si>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</si>
  <si>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</si>
  <si>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</si>
  <si>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</si>
  <si>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</si>
  <si>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</si>
  <si>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</si>
  <si>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</si>
  <si>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</si>
  <si>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</si>
  <si>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</si>
  <si>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</si>
  <si>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</si>
  <si>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</si>
  <si>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</si>
  <si>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</si>
  <si>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</si>
  <si>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</si>
  <si>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</si>
  <si>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</si>
  <si>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</si>
  <si>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</si>
  <si>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</si>
  <si>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</si>
  <si>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</si>
  <si>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</si>
  <si>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</si>
  <si>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</si>
  <si>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</si>
  <si>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</si>
  <si>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</si>
  <si>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</si>
  <si>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</si>
  <si>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</si>
  <si>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</si>
  <si>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</si>
  <si>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</si>
  <si>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</si>
  <si>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</si>
  <si>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</si>
  <si>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</si>
  <si>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</si>
  <si>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</si>
  <si>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</si>
  <si>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</si>
  <si>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</si>
  <si>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</si>
  <si>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</si>
  <si>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</si>
  <si>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</si>
  <si>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</si>
  <si>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</si>
  <si>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</si>
  <si>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</si>
  <si>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</si>
  <si>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</si>
  <si>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</si>
  <si>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</si>
  <si>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</si>
  <si>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</si>
  <si>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</si>
  <si>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</si>
  <si>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</si>
  <si>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</si>
  <si>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</si>
  <si>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</si>
  <si>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</si>
  <si>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</si>
  <si>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</si>
  <si>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</si>
  <si>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</si>
  <si>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</si>
  <si>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</si>
  <si>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</si>
  <si>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</si>
  <si>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</si>
  <si>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</si>
  <si>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</si>
  <si>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</si>
  <si>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</si>
  <si>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</si>
  <si>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</si>
  <si>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</si>
  <si>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</si>
  <si>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</si>
  <si>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</si>
  <si>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</si>
  <si>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</si>
  <si>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</si>
  <si>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</si>
  <si>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</si>
  <si>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</si>
  <si>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</si>
  <si>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</si>
  <si>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</si>
  <si>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</si>
  <si>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</si>
  <si>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</si>
  <si>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</si>
  <si>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</si>
  <si>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</si>
  <si>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</si>
  <si>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</si>
  <si>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</si>
  <si>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</si>
  <si>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</si>
  <si>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</si>
  <si>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</si>
  <si>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</si>
  <si>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</si>
  <si>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</si>
  <si>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</si>
  <si>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</si>
  <si>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</si>
  <si>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</si>
  <si>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</si>
  <si>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</si>
  <si>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</si>
  <si>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</si>
  <si>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</si>
  <si>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</si>
  <si>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</si>
  <si>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</si>
  <si>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</si>
  <si>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</si>
  <si>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</si>
  <si>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</si>
  <si>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</si>
  <si>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</si>
  <si>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</si>
  <si>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</si>
  <si>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</si>
  <si>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</si>
  <si>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</si>
  <si>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</si>
  <si>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</si>
  <si>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</si>
  <si>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</si>
  <si>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</si>
  <si>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</si>
  <si>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</si>
  <si>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</si>
  <si>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</si>
  <si>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</si>
  <si>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</si>
  <si>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</si>
  <si>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</si>
  <si>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</si>
  <si>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</si>
  <si>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</si>
  <si>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</si>
  <si>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</si>
  <si>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</si>
  <si>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</si>
  <si>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</si>
  <si>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</si>
  <si>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</si>
  <si>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</si>
  <si>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</si>
  <si>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</si>
  <si>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</si>
  <si>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</si>
  <si>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</si>
  <si>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</si>
  <si>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</si>
  <si>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</si>
  <si>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</si>
  <si>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</si>
  <si>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</si>
  <si>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</si>
  <si>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</si>
  <si>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</si>
  <si>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</si>
  <si>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</si>
  <si>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</si>
  <si>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</si>
  <si>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</si>
  <si>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</si>
  <si>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</si>
  <si>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</si>
  <si>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</si>
  <si>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</si>
  <si>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</si>
  <si>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</si>
  <si>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</si>
  <si>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</si>
  <si>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</si>
  <si>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</si>
  <si>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</si>
  <si>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</si>
  <si>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</si>
  <si>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</si>
  <si>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</si>
  <si>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</si>
  <si>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</si>
  <si>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</si>
  <si>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</si>
  <si>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</si>
  <si>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</si>
  <si>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</si>
  <si>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</si>
  <si>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</si>
  <si>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</si>
  <si>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</si>
  <si>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</si>
  <si>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</si>
  <si>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</si>
  <si>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</si>
  <si>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</si>
  <si>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</si>
  <si>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</si>
  <si>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</si>
  <si>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</si>
  <si>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</si>
  <si>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</si>
  <si>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</si>
  <si>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</si>
  <si>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</si>
  <si>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</si>
  <si>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</si>
  <si>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</si>
  <si>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</si>
  <si>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</si>
  <si>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</si>
  <si>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</si>
  <si>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</si>
  <si>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</si>
  <si>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</si>
  <si>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</si>
  <si>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</si>
  <si>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</si>
  <si>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</si>
  <si>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</si>
  <si>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</si>
  <si>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</si>
  <si>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</si>
  <si>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</si>
  <si>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</si>
  <si>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</si>
  <si>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</si>
  <si>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</si>
  <si>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</si>
  <si>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</si>
  <si>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</si>
  <si>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</si>
  <si>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</si>
  <si>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</si>
  <si>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</si>
  <si>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</si>
  <si>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</si>
  <si>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</si>
  <si>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</si>
  <si>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</si>
  <si>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</si>
  <si>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</si>
  <si>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</si>
  <si>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</si>
  <si>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</si>
  <si>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</si>
  <si>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</si>
  <si>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</si>
  <si>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</si>
  <si>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</si>
  <si>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</si>
  <si>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</si>
  <si>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</si>
  <si>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</si>
  <si>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</si>
  <si>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</si>
  <si>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</si>
  <si>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</si>
  <si>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</si>
  <si>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</si>
  <si>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</si>
  <si>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</si>
  <si>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</si>
  <si>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</si>
  <si>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</si>
  <si>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</si>
  <si>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</si>
  <si>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</si>
  <si>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</si>
  <si>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</si>
  <si>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</si>
  <si>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</si>
  <si>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</si>
  <si>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</si>
  <si>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</si>
  <si>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</si>
  <si>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</si>
  <si>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</si>
  <si>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</si>
  <si>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</si>
  <si>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</si>
  <si>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</si>
  <si>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</si>
  <si>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</si>
  <si>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</si>
  <si>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</si>
  <si>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</si>
  <si>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</si>
  <si>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</si>
  <si>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</si>
  <si>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</si>
  <si>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</si>
  <si>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</si>
  <si>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</si>
  <si>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</si>
  <si>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</si>
  <si>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</si>
  <si>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</si>
  <si>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</si>
  <si>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</si>
  <si>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</si>
  <si>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</si>
  <si>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</si>
  <si>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</si>
  <si>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</si>
  <si>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</si>
  <si>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</si>
  <si>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</si>
  <si>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</si>
  <si>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</si>
  <si>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</si>
  <si>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</si>
  <si>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</si>
  <si>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</si>
  <si>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</si>
  <si>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</si>
  <si>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</si>
  <si>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</si>
  <si>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</si>
  <si>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</si>
  <si>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</si>
  <si>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</si>
  <si>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</si>
  <si>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</si>
  <si>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</si>
  <si>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</si>
  <si>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</si>
  <si>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</si>
  <si>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</si>
  <si>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</si>
  <si>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</si>
  <si>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</si>
  <si>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</si>
  <si>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</si>
  <si>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</si>
  <si>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</si>
  <si>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</si>
  <si>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</si>
  <si>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</si>
  <si>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</si>
  <si>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</si>
  <si>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</si>
  <si>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</si>
  <si>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</si>
  <si>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</si>
  <si>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</si>
  <si>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</si>
  <si>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</si>
  <si>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</si>
  <si>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</si>
  <si>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</si>
  <si>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</si>
  <si>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</si>
  <si>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</si>
  <si>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</si>
  <si>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</si>
  <si>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</si>
  <si>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</si>
  <si>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</si>
  <si>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</si>
  <si>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</si>
  <si>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</si>
  <si>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</si>
  <si>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</si>
  <si>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</si>
  <si>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</si>
  <si>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</si>
  <si>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</si>
  <si>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</si>
  <si>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</si>
  <si>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</si>
  <si>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</si>
  <si>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</si>
  <si>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</si>
  <si>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</si>
  <si>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</si>
  <si>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</si>
  <si>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</si>
  <si>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</si>
  <si>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</si>
  <si>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</si>
  <si>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</si>
  <si>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</si>
  <si>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</si>
  <si>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</si>
  <si>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</si>
  <si>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</si>
  <si>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</si>
  <si>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</si>
  <si>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</si>
  <si>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</si>
  <si>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</si>
  <si>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</si>
  <si>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</si>
  <si>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</si>
  <si>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</si>
  <si>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</si>
  <si>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</si>
  <si>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</si>
  <si>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</si>
  <si>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</si>
  <si>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</si>
  <si>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</si>
  <si>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</si>
  <si>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</si>
  <si>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</si>
  <si>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</si>
  <si>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</si>
  <si>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</si>
  <si>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</si>
  <si>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</si>
  <si>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</si>
  <si>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</si>
  <si>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</si>
  <si>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</si>
  <si>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</si>
  <si>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</si>
  <si>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</si>
  <si>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</si>
  <si>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</si>
  <si>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</si>
  <si>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</si>
  <si>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</si>
  <si>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</si>
  <si>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</si>
  <si>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</si>
  <si>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</si>
  <si>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</si>
  <si>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</si>
  <si>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</si>
  <si>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</si>
  <si>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</si>
  <si>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</si>
  <si>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</si>
  <si>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</si>
  <si>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</si>
  <si>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</si>
  <si>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</si>
  <si>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</si>
  <si>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</si>
  <si>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</si>
  <si>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</si>
  <si>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</si>
  <si>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</si>
  <si>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</si>
  <si>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</si>
  <si>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</si>
  <si>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</si>
  <si>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</si>
  <si>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</si>
  <si>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</si>
  <si>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</si>
  <si>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</si>
  <si>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</si>
  <si>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</si>
  <si>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</si>
  <si>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</si>
  <si>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</si>
  <si>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</si>
  <si>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</si>
  <si>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</si>
  <si>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</si>
  <si>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</si>
  <si>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</si>
  <si>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</si>
  <si>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</si>
  <si>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</si>
  <si>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</si>
  <si>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</si>
  <si>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</si>
  <si>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</si>
  <si>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</si>
  <si>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</si>
  <si>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</si>
  <si>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</si>
  <si>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</si>
  <si>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</si>
  <si>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</si>
  <si>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</si>
  <si>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</si>
  <si>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</si>
  <si>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</si>
  <si>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</si>
  <si>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</si>
  <si>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</si>
  <si>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</si>
  <si>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</si>
  <si>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</si>
  <si>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</si>
  <si>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</si>
  <si>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</si>
  <si>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</si>
  <si>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</si>
  <si>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</si>
  <si>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</si>
  <si>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</si>
  <si>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</si>
  <si>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</si>
  <si>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</si>
  <si>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</si>
  <si>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</si>
  <si>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</si>
  <si>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</si>
  <si>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</si>
  <si>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</si>
  <si>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</si>
  <si>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</si>
  <si>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</si>
  <si>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</si>
  <si>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</si>
  <si>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</si>
  <si>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</si>
  <si>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</si>
  <si>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</si>
  <si>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</si>
  <si>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</si>
  <si>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</si>
  <si>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</si>
  <si>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</si>
  <si>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</si>
  <si>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</si>
  <si>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</si>
  <si>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</si>
  <si>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</si>
  <si>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</si>
  <si>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</si>
  <si>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</si>
  <si>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</si>
  <si>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</si>
  <si>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</si>
  <si>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</si>
  <si>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</si>
  <si>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</si>
  <si>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</si>
  <si>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</si>
  <si>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</si>
  <si>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</si>
  <si>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</si>
  <si>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</si>
  <si>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</si>
  <si>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</si>
  <si>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</si>
  <si>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</si>
  <si>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</si>
  <si>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</si>
  <si>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</si>
  <si>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</si>
  <si>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</si>
  <si>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</si>
  <si>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</si>
  <si>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</si>
  <si>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</si>
  <si>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</si>
  <si>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</si>
  <si>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</si>
  <si>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</si>
  <si>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</si>
  <si>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</si>
  <si>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</si>
  <si>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</si>
  <si>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</si>
  <si>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</si>
  <si>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</si>
  <si>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</si>
  <si>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</si>
  <si>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</si>
  <si>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</si>
  <si>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</si>
  <si>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</si>
  <si>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</si>
  <si>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</si>
  <si>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</si>
  <si>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</si>
  <si>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</si>
  <si>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</si>
  <si>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</si>
  <si>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</si>
  <si>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</si>
  <si>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</si>
  <si>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</si>
  <si>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</si>
  <si>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</si>
  <si>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</si>
  <si>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</si>
  <si>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</si>
  <si>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</si>
  <si>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</si>
  <si>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</si>
  <si>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</si>
  <si>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</si>
  <si>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</si>
  <si>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</si>
  <si>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</si>
  <si>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</si>
  <si>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</si>
  <si>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</si>
  <si>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</si>
  <si>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</si>
  <si>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</si>
  <si>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</si>
  <si>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</si>
  <si>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</si>
  <si>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</si>
  <si>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</si>
  <si>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</si>
  <si>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</si>
  <si>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</si>
  <si>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</si>
  <si>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</si>
  <si>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</si>
  <si>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</si>
  <si>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</si>
  <si>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</si>
  <si>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</si>
  <si>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</si>
  <si>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</si>
  <si>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</si>
  <si>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</si>
  <si>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</si>
  <si>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</si>
  <si>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</si>
  <si>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</si>
  <si>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</si>
  <si>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</si>
  <si>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</si>
  <si>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</si>
  <si>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</si>
  <si>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</si>
  <si>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</si>
  <si>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</si>
  <si>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</si>
  <si>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</si>
  <si>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</si>
  <si>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</si>
  <si>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</si>
  <si>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</si>
  <si>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</si>
  <si>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</si>
  <si>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</si>
  <si>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</si>
  <si>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</si>
  <si>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</si>
  <si>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</si>
  <si>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</si>
  <si>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</si>
  <si>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</si>
  <si>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</si>
  <si>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</si>
  <si>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</si>
  <si>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</si>
  <si>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</si>
  <si>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</si>
  <si>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</si>
  <si>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</si>
  <si>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</si>
  <si>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</si>
  <si>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</si>
  <si>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</si>
  <si>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</si>
  <si>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</si>
  <si>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</si>
  <si>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</si>
  <si>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</si>
  <si>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</si>
  <si>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</si>
  <si>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</si>
  <si>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</si>
  <si>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</si>
  <si>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</si>
  <si>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</si>
  <si>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</si>
  <si>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</si>
  <si>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</si>
  <si>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</si>
  <si>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</si>
  <si>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</si>
  <si>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</si>
  <si>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</si>
  <si>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</si>
  <si>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</si>
  <si>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</si>
  <si>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</si>
  <si>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</si>
  <si>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</si>
  <si>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</si>
  <si>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</si>
  <si>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</si>
  <si>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</si>
  <si>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</si>
  <si>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</si>
  <si>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</si>
  <si>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</si>
  <si>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</si>
  <si>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</si>
  <si>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</si>
  <si>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</si>
  <si>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</si>
  <si>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</si>
  <si>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</si>
  <si>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</si>
  <si>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</si>
  <si>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</si>
  <si>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</si>
  <si>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</si>
  <si>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</si>
  <si>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</si>
  <si>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</si>
  <si>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</si>
  <si>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</si>
  <si>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</si>
  <si>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</si>
  <si>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</si>
  <si>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</si>
  <si>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</si>
  <si>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</si>
  <si>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</si>
  <si>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</si>
  <si>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</si>
  <si>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</si>
  <si>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</si>
  <si>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</si>
  <si>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</si>
  <si>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</si>
  <si>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</si>
  <si>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</si>
  <si>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</si>
  <si>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</si>
  <si>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</si>
  <si>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</si>
  <si>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</si>
  <si>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</si>
  <si>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</si>
  <si>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</si>
  <si>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</si>
  <si>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</si>
  <si>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</si>
  <si>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</si>
  <si>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</si>
  <si>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</si>
  <si>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</si>
  <si>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</si>
  <si>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</si>
  <si>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</si>
  <si>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</si>
  <si>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</si>
  <si>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</si>
  <si>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</si>
  <si>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</si>
  <si>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</si>
  <si>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</si>
  <si>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</si>
  <si>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</si>
  <si>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</si>
  <si>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</si>
  <si>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</si>
  <si>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</si>
  <si>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</si>
  <si>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</si>
  <si>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</si>
  <si>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</si>
  <si>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</si>
  <si>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</si>
  <si>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</si>
  <si>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</si>
  <si>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</si>
  <si>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</si>
  <si>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</si>
  <si>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</si>
  <si>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</si>
  <si>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</si>
  <si>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</si>
  <si>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</si>
  <si>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</si>
  <si>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</si>
  <si>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</si>
  <si>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</si>
  <si>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</si>
  <si>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</si>
  <si>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</si>
  <si>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</si>
  <si>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</si>
  <si>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</si>
  <si>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</si>
  <si>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</si>
  <si>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</si>
  <si>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</si>
  <si>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</si>
  <si>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</si>
  <si>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</si>
  <si>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</si>
  <si>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</si>
  <si>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</si>
  <si>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</si>
  <si>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</si>
  <si>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</si>
  <si>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</si>
  <si>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</si>
  <si>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</si>
  <si>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</si>
  <si>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</si>
  <si>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</si>
  <si>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</si>
  <si>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</si>
  <si>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</si>
  <si>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</si>
  <si>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</si>
  <si>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</si>
  <si>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</si>
  <si>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</si>
  <si>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</si>
  <si>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</si>
  <si>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</si>
  <si>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</si>
  <si>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</si>
  <si>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</si>
  <si>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</si>
  <si>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</si>
  <si>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</si>
  <si>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</si>
  <si>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</si>
  <si>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</si>
  <si>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</si>
  <si>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</si>
  <si>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</si>
  <si>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</si>
  <si>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</si>
  <si>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</si>
  <si>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</si>
  <si>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</si>
  <si>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</si>
  <si>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</si>
  <si>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</si>
  <si>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</si>
  <si>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</si>
  <si>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</si>
  <si>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</si>
  <si>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</si>
  <si>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</si>
  <si>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</si>
  <si>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</si>
  <si>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</si>
  <si>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</si>
  <si>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</si>
  <si>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</si>
  <si>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</si>
  <si>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</si>
  <si>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</si>
  <si>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</si>
  <si>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</si>
  <si>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</si>
  <si>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</si>
  <si>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</si>
  <si>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</si>
  <si>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</si>
  <si>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</si>
  <si>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</si>
  <si>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</si>
  <si>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</si>
  <si>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</si>
  <si>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</si>
  <si>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</si>
  <si>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</si>
  <si>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</si>
  <si>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</si>
  <si>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</si>
  <si>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</si>
  <si>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</si>
  <si>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</si>
  <si>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</si>
  <si>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</si>
  <si>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</si>
  <si>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</si>
  <si>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</si>
  <si>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</si>
  <si>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</si>
  <si>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</si>
  <si>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</si>
  <si>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</si>
  <si>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</si>
  <si>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</si>
  <si>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</si>
  <si>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</si>
  <si>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</si>
  <si>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</si>
  <si>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</si>
  <si>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</si>
  <si>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</si>
  <si>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</si>
  <si>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</si>
  <si>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</si>
  <si>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</si>
  <si>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</si>
  <si>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</si>
  <si>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</si>
  <si>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</si>
  <si>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</si>
  <si>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</si>
  <si>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</si>
  <si>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</si>
  <si>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</si>
  <si>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</si>
  <si>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</si>
  <si>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</si>
  <si>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</si>
  <si>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</si>
  <si>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</si>
  <si>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</si>
  <si>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</si>
  <si>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</si>
  <si>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</si>
  <si>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</si>
  <si>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</si>
  <si>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</si>
  <si>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</si>
  <si>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</si>
  <si>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</si>
  <si>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</si>
  <si>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</si>
  <si>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</si>
  <si>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</si>
  <si>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</si>
  <si>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</si>
  <si>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</si>
  <si>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</si>
  <si>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</si>
  <si>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</si>
  <si>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</si>
  <si>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</si>
  <si>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</si>
  <si>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</si>
  <si>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</si>
  <si>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</si>
  <si>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</si>
  <si>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</si>
  <si>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</si>
  <si>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</si>
  <si>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</si>
  <si>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</si>
  <si>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</si>
  <si>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</si>
  <si>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</si>
  <si>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</si>
  <si>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</si>
  <si>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</si>
  <si>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</si>
  <si>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</si>
  <si>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</si>
  <si>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</si>
  <si>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</si>
  <si>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</si>
  <si>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</si>
  <si>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</si>
  <si>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</si>
  <si>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</si>
  <si>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</si>
  <si>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</si>
  <si>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</si>
  <si>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</si>
  <si>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</si>
  <si>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</si>
  <si>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</si>
  <si>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</si>
  <si>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</si>
  <si>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</si>
  <si>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</si>
  <si>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</si>
  <si>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</si>
  <si>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</si>
  <si>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</si>
  <si>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</si>
  <si>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</si>
  <si>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</si>
  <si>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</si>
  <si>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</si>
  <si>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</si>
  <si>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</si>
  <si>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</si>
  <si>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</si>
  <si>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</si>
  <si>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</si>
  <si>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</si>
  <si>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</si>
  <si>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</si>
  <si>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</si>
  <si>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</si>
  <si>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</si>
  <si>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</si>
  <si>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</si>
  <si>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</si>
  <si>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</si>
  <si>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</si>
  <si>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</si>
  <si>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</si>
  <si>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</si>
  <si>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</si>
  <si>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</si>
  <si>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</si>
  <si>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</si>
  <si>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</si>
  <si>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</si>
  <si>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</si>
  <si>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</si>
  <si>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</si>
  <si>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</si>
  <si>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</si>
  <si>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</si>
  <si>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</si>
  <si>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</si>
  <si>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</si>
  <si>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</si>
  <si>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</si>
  <si>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</si>
  <si>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</si>
  <si>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</si>
  <si>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</si>
  <si>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</si>
  <si>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</si>
  <si>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</si>
  <si>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</si>
  <si>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</si>
  <si>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</si>
  <si>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</si>
  <si>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</si>
  <si>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</si>
  <si>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</si>
  <si>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</si>
  <si>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</si>
  <si>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</si>
  <si>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</si>
  <si>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</si>
  <si>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</si>
  <si>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</si>
  <si>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</si>
  <si>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</si>
  <si>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</si>
  <si>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</si>
  <si>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</si>
  <si>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</si>
  <si>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</si>
  <si>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</si>
  <si>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</si>
  <si>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</si>
  <si>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</si>
  <si>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</si>
  <si>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</si>
  <si>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</si>
  <si>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</si>
  <si>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</si>
  <si>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</si>
  <si>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</si>
  <si>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</si>
  <si>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</si>
  <si>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</si>
  <si>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</si>
  <si>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</si>
  <si>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</si>
  <si>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</si>
  <si>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</si>
  <si>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</si>
  <si>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</si>
  <si>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</si>
  <si>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</si>
  <si>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</si>
  <si>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</si>
  <si>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</si>
  <si>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</si>
  <si>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</si>
  <si>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</si>
  <si>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</si>
  <si>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</si>
  <si>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</si>
  <si>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</si>
  <si>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</si>
  <si>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</si>
  <si>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</si>
  <si>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</si>
  <si>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</si>
  <si>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</si>
  <si>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</si>
  <si>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</si>
  <si>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</si>
  <si>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</si>
  <si>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</si>
  <si>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</si>
  <si>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</si>
  <si>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</si>
  <si>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</si>
  <si>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</si>
  <si>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</si>
  <si>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</si>
  <si>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</si>
  <si>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</si>
  <si>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</si>
  <si>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</si>
  <si>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</si>
  <si>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</si>
  <si>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</si>
  <si>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</si>
  <si>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</si>
  <si>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</si>
  <si>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</si>
  <si>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</si>
  <si>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</si>
  <si>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</si>
  <si>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</si>
  <si>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</si>
  <si>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</si>
  <si>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</si>
  <si>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</si>
  <si>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</si>
  <si>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</si>
  <si>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</si>
  <si>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</si>
  <si>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</si>
  <si>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</si>
  <si>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</si>
  <si>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</si>
  <si>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</si>
  <si>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</si>
  <si>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</si>
  <si>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</si>
  <si>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</si>
  <si>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</si>
  <si>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</si>
  <si>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</si>
  <si>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</si>
  <si>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</si>
  <si>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</si>
  <si>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</si>
  <si>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</si>
  <si>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</si>
  <si>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</si>
  <si>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</si>
  <si>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</si>
  <si>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</si>
  <si>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</si>
  <si>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</si>
  <si>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</si>
  <si>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</si>
  <si>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</si>
  <si>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</si>
  <si>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</si>
  <si>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</si>
  <si>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</si>
  <si>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</si>
  <si>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</si>
  <si>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</si>
  <si>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</si>
  <si>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</si>
  <si>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</si>
  <si>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</si>
  <si>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</si>
  <si>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</si>
  <si>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</si>
  <si>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</si>
  <si>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</si>
  <si>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</si>
  <si>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</si>
  <si>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</si>
  <si>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</si>
  <si>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</si>
  <si>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</si>
  <si>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</si>
  <si>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</si>
  <si>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</si>
  <si>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</si>
  <si>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</si>
  <si>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</si>
  <si>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</si>
  <si>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</si>
  <si>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</si>
  <si>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</si>
  <si>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</si>
  <si>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</si>
  <si>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</si>
  <si>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</si>
  <si>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</si>
  <si>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</si>
  <si>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</si>
  <si>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</si>
  <si>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</si>
  <si>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</si>
  <si>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</si>
  <si>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</si>
  <si>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</si>
  <si>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</si>
  <si>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</si>
  <si>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</si>
  <si>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</si>
  <si>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</si>
  <si>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</si>
  <si>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</si>
  <si>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</si>
  <si>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</si>
  <si>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</si>
  <si>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</si>
  <si>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</si>
  <si>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</si>
  <si>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</si>
  <si>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</si>
  <si>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</si>
  <si>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</si>
  <si>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</si>
  <si>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</si>
  <si>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</si>
  <si>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</si>
  <si>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</si>
  <si>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</si>
  <si>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</si>
  <si>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</si>
  <si>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</si>
  <si>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</si>
  <si>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</si>
  <si>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</si>
  <si>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</si>
  <si>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</si>
  <si>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</si>
  <si>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</si>
  <si>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</si>
  <si>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</si>
  <si>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</si>
  <si>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</si>
  <si>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</si>
  <si>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</si>
  <si>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</si>
  <si>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</si>
  <si>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</si>
  <si>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</si>
  <si>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</si>
  <si>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</si>
  <si>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</si>
  <si>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</si>
  <si>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</si>
  <si>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</si>
  <si>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</si>
  <si>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</si>
  <si>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</si>
  <si>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</si>
  <si>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</si>
  <si>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</si>
  <si>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</si>
  <si>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</si>
  <si>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</si>
  <si>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</si>
  <si>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</si>
  <si>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</si>
  <si>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</si>
  <si>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</si>
  <si>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</si>
  <si>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</si>
  <si>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</si>
  <si>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</si>
  <si>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</si>
  <si>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</si>
  <si>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</si>
  <si>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</si>
  <si>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</si>
  <si>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</si>
  <si>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</si>
  <si>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</si>
  <si>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</si>
  <si>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</si>
  <si>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</si>
  <si>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</si>
  <si>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</si>
  <si>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</si>
  <si>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</si>
  <si>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</si>
  <si>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</si>
  <si>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</si>
  <si>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</si>
  <si>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</si>
  <si>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</si>
  <si>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</si>
  <si>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</si>
  <si>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</si>
  <si>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</si>
  <si>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</si>
  <si>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</si>
  <si>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</si>
  <si>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</si>
  <si>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</si>
  <si>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</si>
  <si>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</si>
  <si>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</si>
  <si>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</si>
  <si>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</si>
  <si>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</si>
  <si>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</si>
  <si>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</si>
  <si>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</si>
  <si>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</si>
  <si>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</si>
  <si>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</si>
  <si>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</si>
  <si>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</si>
  <si>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</si>
  <si>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</si>
  <si>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</si>
  <si>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</si>
  <si>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</si>
  <si>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</si>
  <si>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</si>
  <si>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</si>
  <si>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</si>
  <si>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</si>
  <si>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</si>
  <si>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</si>
  <si>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</si>
  <si>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</si>
  <si>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</si>
  <si>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</si>
  <si>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</si>
  <si>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</si>
  <si>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</si>
  <si>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</si>
  <si>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</si>
  <si>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</si>
  <si>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</si>
  <si>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</si>
  <si>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</si>
  <si>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</si>
  <si>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</si>
  <si>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</si>
  <si>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</si>
  <si>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</si>
  <si>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</si>
  <si>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</si>
  <si>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</si>
  <si>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</si>
  <si>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</si>
  <si>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</si>
  <si>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</si>
  <si>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</si>
  <si>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</si>
  <si>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</si>
  <si>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</si>
  <si>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</si>
  <si>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</si>
  <si>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</si>
  <si>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</si>
  <si>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</si>
  <si>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</si>
  <si>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</si>
  <si>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</si>
  <si>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</si>
  <si>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</si>
  <si>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</si>
  <si>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</si>
  <si>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</si>
  <si>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</si>
  <si>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</si>
  <si>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</si>
  <si>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</si>
  <si>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</si>
  <si>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</si>
  <si>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</si>
  <si>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</si>
  <si>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</si>
  <si>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</si>
  <si>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</si>
  <si>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</si>
  <si>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</si>
  <si>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</si>
  <si>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</si>
  <si>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</si>
  <si>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</si>
  <si>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</si>
  <si>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</si>
  <si>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</si>
  <si>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</si>
  <si>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</si>
  <si>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</si>
  <si>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</si>
  <si>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</si>
  <si>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</si>
  <si>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</si>
  <si>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</si>
  <si>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</si>
  <si>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</si>
  <si>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</si>
  <si>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</si>
  <si>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</si>
  <si>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</si>
  <si>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</si>
  <si>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</si>
  <si>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</si>
  <si>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</si>
  <si>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</si>
  <si>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</si>
  <si>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</si>
  <si>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</si>
  <si>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</si>
  <si>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</si>
  <si>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</si>
  <si>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</si>
  <si>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</si>
  <si>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</si>
  <si>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</si>
  <si>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</si>
  <si>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</si>
  <si>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</si>
  <si>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</si>
  <si>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</si>
  <si>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</si>
  <si>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</si>
  <si>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</si>
  <si>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</si>
  <si>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</si>
  <si>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</si>
  <si>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</si>
  <si>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</si>
  <si>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</si>
  <si>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</si>
  <si>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</si>
  <si>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</si>
  <si>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</si>
  <si>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</si>
  <si>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</si>
  <si>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</si>
  <si>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</si>
  <si>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</si>
  <si>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</si>
  <si>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</si>
  <si>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</si>
  <si>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</si>
  <si>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</si>
  <si>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</si>
  <si>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</si>
  <si>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</si>
  <si>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</si>
  <si>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</si>
  <si>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</si>
  <si>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</si>
  <si>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</si>
  <si>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</si>
  <si>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</si>
  <si>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</si>
  <si>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</si>
  <si>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</si>
  <si>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</si>
  <si>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</si>
  <si>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</si>
  <si>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</si>
  <si>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</si>
  <si>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</si>
  <si>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</si>
  <si>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</si>
  <si>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</si>
  <si>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</si>
  <si>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</si>
  <si>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</si>
  <si>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</si>
  <si>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</si>
  <si>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</si>
  <si>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</si>
  <si>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</si>
  <si>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</si>
  <si>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</si>
  <si>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</si>
  <si>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</si>
  <si>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</si>
  <si>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</si>
  <si>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</si>
  <si>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</si>
  <si>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</si>
  <si>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</si>
  <si>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</si>
  <si>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</si>
  <si>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</si>
  <si>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</si>
  <si>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</si>
  <si>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</si>
  <si>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</si>
  <si>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</si>
  <si>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</si>
  <si>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</si>
  <si>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</si>
  <si>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</si>
  <si>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</si>
  <si>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</si>
  <si>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</si>
  <si>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</si>
  <si>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</si>
  <si>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</si>
  <si>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</si>
  <si>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</si>
  <si>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</si>
  <si>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</si>
  <si>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</si>
  <si>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</si>
  <si>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</si>
  <si>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</si>
  <si>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</si>
  <si>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</si>
  <si>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</si>
  <si>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</si>
  <si>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</si>
  <si>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</si>
  <si>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</si>
  <si>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</si>
  <si>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</si>
  <si>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</si>
  <si>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</si>
  <si>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</si>
  <si>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</si>
  <si>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</si>
  <si>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</si>
  <si>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</si>
  <si>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</si>
  <si>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</si>
  <si>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</si>
  <si>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</si>
  <si>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</si>
  <si>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</si>
  <si>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</si>
  <si>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</si>
  <si>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</si>
  <si>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</si>
  <si>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</si>
  <si>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</si>
  <si>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</si>
  <si>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</si>
  <si>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</si>
  <si>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</si>
  <si>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</si>
  <si>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</si>
  <si>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</si>
  <si>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</si>
  <si>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</si>
  <si>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</si>
  <si>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</si>
  <si>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</si>
  <si>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</si>
  <si>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</si>
  <si>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</si>
  <si>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</si>
  <si>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</si>
  <si>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</si>
  <si>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</si>
  <si>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</si>
  <si>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</si>
  <si>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</si>
  <si>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</si>
  <si>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</si>
  <si>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</si>
  <si>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</si>
  <si>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</si>
  <si>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</si>
  <si>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</si>
  <si>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</si>
  <si>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</si>
  <si>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</si>
  <si>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</si>
  <si>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</si>
  <si>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</si>
  <si>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</si>
  <si>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</si>
  <si>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</si>
  <si>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</si>
  <si>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</si>
  <si>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</si>
  <si>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</si>
  <si>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</si>
  <si>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</si>
  <si>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</si>
  <si>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</si>
  <si>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</si>
  <si>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</si>
  <si>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</si>
  <si>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</si>
  <si>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</si>
  <si>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</si>
  <si>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</si>
  <si>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</si>
  <si>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</si>
  <si>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</si>
  <si>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</si>
  <si>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</si>
  <si>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</si>
  <si>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</si>
  <si>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</si>
  <si>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</si>
  <si>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</si>
  <si>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</si>
  <si>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</si>
  <si>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</si>
  <si>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</si>
  <si>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</si>
  <si>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</si>
  <si>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</si>
  <si>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</si>
  <si>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</si>
  <si>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</si>
  <si>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</si>
  <si>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</si>
  <si>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</si>
  <si>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</si>
  <si>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</si>
  <si>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</si>
  <si>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</si>
  <si>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</si>
  <si>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</si>
  <si>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</si>
  <si>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</si>
  <si>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</si>
  <si>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</si>
  <si>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</si>
  <si>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</si>
  <si>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</si>
  <si>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</si>
  <si>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</si>
  <si>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</si>
  <si>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</si>
  <si>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</si>
  <si>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</si>
  <si>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</si>
  <si>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</si>
  <si>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</si>
  <si>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</si>
  <si>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</si>
  <si>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</si>
  <si>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</si>
  <si>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</si>
  <si>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</si>
  <si>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</si>
  <si>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</si>
  <si>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</si>
  <si>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</si>
  <si>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</si>
  <si>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</si>
  <si>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</si>
  <si>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</si>
  <si>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</si>
  <si>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</si>
  <si>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</si>
  <si>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</si>
  <si>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</si>
  <si>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</si>
  <si>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</si>
  <si>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</si>
  <si>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</si>
  <si>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</si>
  <si>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</si>
  <si>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</si>
  <si>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</si>
  <si>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</si>
  <si>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</si>
  <si>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</si>
  <si>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</si>
  <si>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</si>
  <si>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</si>
  <si>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</si>
  <si>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</si>
  <si>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</si>
  <si>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</si>
  <si>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</si>
  <si>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</si>
  <si>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</si>
  <si>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</si>
  <si>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</si>
  <si>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</si>
  <si>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</si>
  <si>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</si>
  <si>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</si>
  <si>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</si>
  <si>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</si>
  <si>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</si>
  <si>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</si>
  <si>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</si>
  <si>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</si>
  <si>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</si>
  <si>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</si>
  <si>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</si>
  <si>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</si>
  <si>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</si>
  <si>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</si>
  <si>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</si>
  <si>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</si>
  <si>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</si>
  <si>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</si>
  <si>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</si>
  <si>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</si>
  <si>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</si>
  <si>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</si>
  <si>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</si>
  <si>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</si>
  <si>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</si>
  <si>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</si>
  <si>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</si>
  <si>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</si>
  <si>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</si>
  <si>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</si>
  <si>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</si>
  <si>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</si>
  <si>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</si>
  <si>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</si>
  <si>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</si>
  <si>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</si>
  <si>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</si>
  <si>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</si>
  <si>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</si>
  <si>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</si>
  <si>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</si>
  <si>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</si>
  <si>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</si>
  <si>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</si>
  <si>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</si>
  <si>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</si>
  <si>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</si>
  <si>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</si>
  <si>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</si>
  <si>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</si>
  <si>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</si>
  <si>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</si>
  <si>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</si>
  <si>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</si>
  <si>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</si>
  <si>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</si>
  <si>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</si>
  <si>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</si>
  <si>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</si>
  <si>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</si>
  <si>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</si>
  <si>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</si>
  <si>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</si>
  <si>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</si>
  <si>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</si>
  <si>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</si>
  <si>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</si>
  <si>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</si>
  <si>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</si>
  <si>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</si>
  <si>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</si>
  <si>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</si>
  <si>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</si>
  <si>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</si>
  <si>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</si>
  <si>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</si>
  <si>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</si>
  <si>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</si>
  <si>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</si>
  <si>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</si>
  <si>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</si>
  <si>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</si>
  <si>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</si>
  <si>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</si>
  <si>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</si>
  <si>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</si>
  <si>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</si>
  <si>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</si>
  <si>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</si>
  <si>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</si>
  <si>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</si>
  <si>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</si>
  <si>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</si>
  <si>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</si>
  <si>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</si>
  <si>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</si>
  <si>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</si>
  <si>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</si>
  <si>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</si>
  <si>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</si>
  <si>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</si>
  <si>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</si>
  <si>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</si>
  <si>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</si>
  <si>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</si>
  <si>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</si>
  <si>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</si>
  <si>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</si>
  <si>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</si>
  <si>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</si>
  <si>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</si>
  <si>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</si>
  <si>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</si>
  <si>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</si>
  <si>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</si>
  <si>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</si>
  <si>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</si>
  <si>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</si>
  <si>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</si>
  <si>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</si>
  <si>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</si>
  <si>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</si>
  <si>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</si>
  <si>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</si>
  <si>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</si>
  <si>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</si>
  <si>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</si>
  <si>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</si>
  <si>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</si>
  <si>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</si>
  <si>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</si>
  <si>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</si>
  <si>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</si>
  <si>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</si>
  <si>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</si>
  <si>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</si>
  <si>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</si>
  <si>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</si>
  <si>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</si>
  <si>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</si>
  <si>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</si>
  <si>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</si>
  <si>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</si>
  <si>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</si>
  <si>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</si>
  <si>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</si>
  <si>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</si>
  <si>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</si>
  <si>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</si>
  <si>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</si>
  <si>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</si>
  <si>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</si>
  <si>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</si>
  <si>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</si>
  <si>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</si>
  <si>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</si>
  <si>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</si>
  <si>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</si>
  <si>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</si>
  <si>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</si>
  <si>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</si>
  <si>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</si>
  <si>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</si>
  <si>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</si>
  <si>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</si>
  <si>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</si>
  <si>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</si>
  <si>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</si>
  <si>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</si>
  <si>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</si>
  <si>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</si>
  <si>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</si>
  <si>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</si>
  <si>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</si>
  <si>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</si>
  <si>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</si>
  <si>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</si>
  <si>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</si>
  <si>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</si>
  <si>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</si>
  <si>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</si>
  <si>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</si>
  <si>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</si>
  <si>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</si>
  <si>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</si>
  <si>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</si>
  <si>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</si>
  <si>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</si>
  <si>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</si>
  <si>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</si>
  <si>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</si>
  <si>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</si>
  <si>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</si>
  <si>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</si>
  <si>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</si>
  <si>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</si>
  <si>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</si>
  <si>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</si>
  <si>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</si>
  <si>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</si>
  <si>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</si>
  <si>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</si>
  <si>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</si>
  <si>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</si>
  <si>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</si>
  <si>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</si>
  <si>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</si>
  <si>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</si>
  <si>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</si>
  <si>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</si>
  <si>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</si>
  <si>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</si>
  <si>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</si>
  <si>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</si>
  <si>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</si>
  <si>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</si>
  <si>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</si>
  <si>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</si>
  <si>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</si>
  <si>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</si>
  <si>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</si>
  <si>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</si>
  <si>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</si>
  <si>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</si>
  <si>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</si>
  <si>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</si>
  <si>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</si>
  <si>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</si>
  <si>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</si>
  <si>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</si>
  <si>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</si>
  <si>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</si>
  <si>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</si>
  <si>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</si>
  <si>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</si>
  <si>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</si>
  <si>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</si>
  <si>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</si>
  <si>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</si>
  <si>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</si>
  <si>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</si>
  <si>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</si>
  <si>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</si>
  <si>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</si>
  <si>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</si>
  <si>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</si>
  <si>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</si>
  <si>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</si>
  <si>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</si>
  <si>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</si>
  <si>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</si>
  <si>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</si>
  <si>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</si>
  <si>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</si>
  <si>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</si>
  <si>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</si>
  <si>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</si>
  <si>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</si>
  <si>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</si>
  <si>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</si>
  <si>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</si>
  <si>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</si>
  <si>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</si>
  <si>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</si>
  <si>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</si>
  <si>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</si>
  <si>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</si>
  <si>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</si>
  <si>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</si>
  <si>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</si>
  <si>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</si>
  <si>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</si>
  <si>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</si>
  <si>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</si>
  <si>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</si>
  <si>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</si>
  <si>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</si>
  <si>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</si>
  <si>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</si>
  <si>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</si>
  <si>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</si>
  <si>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</si>
  <si>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</si>
  <si>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</si>
  <si>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</si>
  <si>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</si>
  <si>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</si>
  <si>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</si>
  <si>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</si>
  <si>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</si>
  <si>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</si>
  <si>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</si>
  <si>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</si>
  <si>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</si>
  <si>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</si>
  <si>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</si>
  <si>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</si>
  <si>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</si>
  <si>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</si>
  <si>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</si>
  <si>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</si>
  <si>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</si>
  <si>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</si>
  <si>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</si>
  <si>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</si>
  <si>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</si>
  <si>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</si>
  <si>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</si>
  <si>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</si>
  <si>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</si>
  <si>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</si>
  <si>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</si>
  <si>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</si>
  <si>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</si>
  <si>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</si>
  <si>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</si>
  <si>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</si>
  <si>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</si>
  <si>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</si>
  <si>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</si>
  <si>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</si>
  <si>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</si>
  <si>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</si>
  <si>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</si>
  <si>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</si>
  <si>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</si>
  <si>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</si>
  <si>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</si>
  <si>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</si>
  <si>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</si>
  <si>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</si>
  <si>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</si>
  <si>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</si>
  <si>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</si>
  <si>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</si>
  <si>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</si>
  <si>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</si>
  <si>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</si>
  <si>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</si>
  <si>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</si>
  <si>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</si>
  <si>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</si>
  <si>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</si>
  <si>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</si>
  <si>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</si>
  <si>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</si>
  <si>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</si>
  <si>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</si>
  <si>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</si>
  <si>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</si>
  <si>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</si>
  <si>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</si>
  <si>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</si>
  <si>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</si>
  <si>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</si>
  <si>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</si>
  <si>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</si>
  <si>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</si>
  <si>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</si>
  <si>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</si>
  <si>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</si>
  <si>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</si>
  <si>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</si>
  <si>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</si>
  <si>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</si>
  <si>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</si>
  <si>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</si>
  <si>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</si>
  <si>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</si>
  <si>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</si>
  <si>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</si>
  <si>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</si>
  <si>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</si>
  <si>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</si>
  <si>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</si>
  <si>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</si>
  <si>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</si>
  <si>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</si>
  <si>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</si>
  <si>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</si>
  <si>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</si>
  <si>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</si>
  <si>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</si>
  <si>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</si>
  <si>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</si>
  <si>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</si>
  <si>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</si>
  <si>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</si>
  <si>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</si>
  <si>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</si>
  <si>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</si>
  <si>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</si>
  <si>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</si>
  <si>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</si>
  <si>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</si>
  <si>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</si>
  <si>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</si>
  <si>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</si>
  <si>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</si>
  <si>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</si>
  <si>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</si>
  <si>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</si>
  <si>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</si>
  <si>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</si>
  <si>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</si>
  <si>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</si>
  <si>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</si>
  <si>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</si>
  <si>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</si>
  <si>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</si>
  <si>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</si>
  <si>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</si>
  <si>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</si>
  <si>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</si>
  <si>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</si>
  <si>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</si>
  <si>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</si>
  <si>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</si>
  <si>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</si>
  <si>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</si>
  <si>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</si>
  <si>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</si>
  <si>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</si>
  <si>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</si>
  <si>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</si>
  <si>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</si>
  <si>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</si>
  <si>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</si>
  <si>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</si>
  <si>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</si>
  <si>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</si>
  <si>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</si>
  <si>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</si>
  <si>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</si>
  <si>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</si>
  <si>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</si>
  <si>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</si>
  <si>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</si>
  <si>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</si>
  <si>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</si>
  <si>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</si>
  <si>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</si>
  <si>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</si>
  <si>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</si>
  <si>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</si>
  <si>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</si>
  <si>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</si>
  <si>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</si>
  <si>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</si>
  <si>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</si>
  <si>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</si>
  <si>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</si>
  <si>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</si>
  <si>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</si>
  <si>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</si>
  <si>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</si>
  <si>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</si>
  <si>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</si>
  <si>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</si>
  <si>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</si>
  <si>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</si>
  <si>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</si>
  <si>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</si>
  <si>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</si>
  <si>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</si>
  <si>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</si>
  <si>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</si>
  <si>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</si>
  <si>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</si>
  <si>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</si>
  <si>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</si>
  <si>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</si>
  <si>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</si>
  <si>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</si>
  <si>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</si>
  <si>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</si>
  <si>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</si>
  <si>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</si>
  <si>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</si>
  <si>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</si>
  <si>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</si>
  <si>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</si>
  <si>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</si>
  <si>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</si>
  <si>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</si>
  <si>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</si>
  <si>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</si>
  <si>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</si>
  <si>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</si>
  <si>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</si>
  <si>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</si>
  <si>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</si>
  <si>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</si>
  <si>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</si>
  <si>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</si>
  <si>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</si>
  <si>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</si>
  <si>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</si>
  <si>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</si>
  <si>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</si>
  <si>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</si>
  <si>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</si>
  <si>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</si>
  <si>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</si>
  <si>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</si>
  <si>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</si>
  <si>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</si>
  <si>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</si>
  <si>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</si>
  <si>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</si>
  <si>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</si>
  <si>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</si>
  <si>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</si>
  <si>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</si>
  <si>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</si>
  <si>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</si>
  <si>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</si>
  <si>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</si>
  <si>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</si>
  <si>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</si>
  <si>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</si>
  <si>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</si>
  <si>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</si>
  <si>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</si>
  <si>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</si>
  <si>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</si>
  <si>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</si>
  <si>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</si>
  <si>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</si>
  <si>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</si>
  <si>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</si>
  <si>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</si>
  <si>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</si>
  <si>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</si>
  <si>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</si>
  <si>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</si>
  <si>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</si>
  <si>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</si>
  <si>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</si>
  <si>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</si>
  <si>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</si>
  <si>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</si>
  <si>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</si>
  <si>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</si>
  <si>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</si>
  <si>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</si>
  <si>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</si>
  <si>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</si>
  <si>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</si>
  <si>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</si>
  <si>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</si>
  <si>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</si>
  <si>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</si>
  <si>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</si>
  <si>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</si>
  <si>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</si>
  <si>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</si>
  <si>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</si>
  <si>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</si>
  <si>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</si>
  <si>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</si>
  <si>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</si>
  <si>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</si>
  <si>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</si>
  <si>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</si>
  <si>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</si>
  <si>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</si>
  <si>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</si>
  <si>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</si>
  <si>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</si>
  <si>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</si>
  <si>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</si>
  <si>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</si>
  <si>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</si>
  <si>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</si>
  <si>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</si>
  <si>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</si>
  <si>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</si>
  <si>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</si>
  <si>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</si>
  <si>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</si>
  <si>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</si>
  <si>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</si>
  <si>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</si>
  <si>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</si>
  <si>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</si>
  <si>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</si>
  <si>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</si>
  <si>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</si>
  <si>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</si>
  <si>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</si>
  <si>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</si>
  <si>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</si>
  <si>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</si>
  <si>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</si>
  <si>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</si>
  <si>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</si>
  <si>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</si>
  <si>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</si>
  <si>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</si>
  <si>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</si>
  <si>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</si>
  <si>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</si>
  <si>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</si>
  <si>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</si>
  <si>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</si>
  <si>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</si>
  <si>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</si>
  <si>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</si>
  <si>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</si>
  <si>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</si>
  <si>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</si>
  <si>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</si>
  <si>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</si>
  <si>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</si>
  <si>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</si>
  <si>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</si>
  <si>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</si>
  <si>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</si>
  <si>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</si>
  <si>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</si>
  <si>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</si>
  <si>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</si>
  <si>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</si>
  <si>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</si>
  <si>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</si>
  <si>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</si>
  <si>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</si>
  <si>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</si>
  <si>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</si>
  <si>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</si>
  <si>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</si>
  <si>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</si>
  <si>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</si>
  <si>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</si>
  <si>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</si>
  <si>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</si>
  <si>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</si>
  <si>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</si>
  <si>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</si>
  <si>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</si>
  <si>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</si>
  <si>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</si>
  <si>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</si>
  <si>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</si>
  <si>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</si>
  <si>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</si>
  <si>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</si>
  <si>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</si>
  <si>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</si>
  <si>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</si>
  <si>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</si>
  <si>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</si>
  <si>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</si>
  <si>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</si>
  <si>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</si>
  <si>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</si>
  <si>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</si>
  <si>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</si>
  <si>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</si>
  <si>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</si>
  <si>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</si>
  <si>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</si>
  <si>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</si>
  <si>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</si>
  <si>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</si>
  <si>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</si>
  <si>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</si>
  <si>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</si>
  <si>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</si>
  <si>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</si>
  <si>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</si>
  <si>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</si>
  <si>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</si>
  <si>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</si>
  <si>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</si>
  <si>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</si>
  <si>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</si>
  <si>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</si>
  <si>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</si>
  <si>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</si>
  <si>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</si>
  <si>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</si>
  <si>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</si>
  <si>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</si>
  <si>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</si>
  <si>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</si>
  <si>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</si>
  <si>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</si>
  <si>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</si>
  <si>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</si>
  <si>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</si>
  <si>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</si>
  <si>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</si>
  <si>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</si>
  <si>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</si>
  <si>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</si>
  <si>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</si>
  <si>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</si>
  <si>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</si>
  <si>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</si>
  <si>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</si>
  <si>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</si>
  <si>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</si>
  <si>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</si>
  <si>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</si>
  <si>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</si>
  <si>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</si>
  <si>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</si>
  <si>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</si>
  <si>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</si>
  <si>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</si>
  <si>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</si>
  <si>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</si>
  <si>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</si>
  <si>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</si>
  <si>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</si>
  <si>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</si>
  <si>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</si>
  <si>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</si>
  <si>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</si>
  <si>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</si>
  <si>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</si>
  <si>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</si>
  <si>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</si>
  <si>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</si>
  <si>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</si>
  <si>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</si>
  <si>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</si>
  <si>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</si>
  <si>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</si>
  <si>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</si>
  <si>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</si>
  <si>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</si>
  <si>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</si>
  <si>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</si>
  <si>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</si>
  <si>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</si>
  <si>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</si>
  <si>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</si>
  <si>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</si>
  <si>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</si>
  <si>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</si>
  <si>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</si>
  <si>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</si>
  <si>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</si>
  <si>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</si>
  <si>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</si>
  <si>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</si>
  <si>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</si>
  <si>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</si>
  <si>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</si>
  <si>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</si>
  <si>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</si>
  <si>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</si>
  <si>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</si>
  <si>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</si>
  <si>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</si>
  <si>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</si>
  <si>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</si>
  <si>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</si>
  <si>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</si>
  <si>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</si>
  <si>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</si>
  <si>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</si>
  <si>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</si>
  <si>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</si>
  <si>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</si>
  <si>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</si>
  <si>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</si>
  <si>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</si>
  <si>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</si>
  <si>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</si>
  <si>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</si>
  <si>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</si>
  <si>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</si>
  <si>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</si>
  <si>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</si>
  <si>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</si>
  <si>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</si>
  <si>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</si>
  <si>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</si>
  <si>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</si>
  <si>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</si>
  <si>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</si>
  <si>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</si>
  <si>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</si>
  <si>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</si>
  <si>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</si>
  <si>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</si>
  <si>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</si>
  <si>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</si>
  <si>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</si>
  <si>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</si>
  <si>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</si>
  <si>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</si>
  <si>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</si>
  <si>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</si>
  <si>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</si>
  <si>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</si>
  <si>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</si>
  <si>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</si>
  <si>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</si>
  <si>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</si>
  <si>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</si>
  <si>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</si>
  <si>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</si>
  <si>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</si>
  <si>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</si>
  <si>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</si>
  <si>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</si>
  <si>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</si>
  <si>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</si>
  <si>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</si>
  <si>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</si>
  <si>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</si>
  <si>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</si>
  <si>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</si>
  <si>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</si>
  <si>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</si>
  <si>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</si>
  <si>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</si>
  <si>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</si>
  <si>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</si>
  <si>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</si>
  <si>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</si>
  <si>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</si>
  <si>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</si>
  <si>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</si>
  <si>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</si>
  <si>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</si>
  <si>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</si>
  <si>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</si>
  <si>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</si>
  <si>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</si>
  <si>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</si>
  <si>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</si>
  <si>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</si>
  <si>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</si>
  <si>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</si>
  <si>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</si>
  <si>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</si>
  <si>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</si>
  <si>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</si>
  <si>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</si>
  <si>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</si>
  <si>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</si>
  <si>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</si>
  <si>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</si>
  <si>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</si>
  <si>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</si>
  <si>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</si>
  <si>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</si>
  <si>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</si>
  <si>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</si>
  <si>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</si>
  <si>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</si>
  <si>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</si>
  <si>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</si>
  <si>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</si>
  <si>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</si>
  <si>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</si>
  <si>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</si>
  <si>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</si>
  <si>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</si>
  <si>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</si>
  <si>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</si>
  <si>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</si>
  <si>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</si>
  <si>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</si>
  <si>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</si>
  <si>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</si>
  <si>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</si>
  <si>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</si>
  <si>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</si>
  <si>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</si>
  <si>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</si>
  <si>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</si>
  <si>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</si>
  <si>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</si>
  <si>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</si>
  <si>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</si>
  <si>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</si>
  <si>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</si>
  <si>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</si>
  <si>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</si>
  <si>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</si>
  <si>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</si>
  <si>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</si>
  <si>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</si>
  <si>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</si>
  <si>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</si>
  <si>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</si>
  <si>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</si>
  <si>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</si>
  <si>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</si>
  <si>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</si>
  <si>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</si>
  <si>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</si>
  <si>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</si>
  <si>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</si>
  <si>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</si>
  <si>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</si>
  <si>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</si>
  <si>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</si>
  <si>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</si>
  <si>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</si>
  <si>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</si>
  <si>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</si>
  <si>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</si>
  <si>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</si>
  <si>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</si>
  <si>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</si>
  <si>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</si>
  <si>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</si>
  <si>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</si>
  <si>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</si>
  <si>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</si>
  <si>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</si>
  <si>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</si>
  <si>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</si>
  <si>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</si>
  <si>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</si>
  <si>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</si>
  <si>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</si>
  <si>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</si>
  <si>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</si>
  <si>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</si>
  <si>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</si>
  <si>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</si>
  <si>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</si>
  <si>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</si>
  <si>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</si>
  <si>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</si>
  <si>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</si>
  <si>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</si>
  <si>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</si>
  <si>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</si>
  <si>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</si>
  <si>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</si>
  <si>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</si>
  <si>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</si>
  <si>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</si>
  <si>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</si>
  <si>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</si>
  <si>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</si>
  <si>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</si>
  <si>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</si>
  <si>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</si>
  <si>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</si>
  <si>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</si>
  <si>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</si>
  <si>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</si>
  <si>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</si>
  <si>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</si>
  <si>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</si>
  <si>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</si>
  <si>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</si>
  <si>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</si>
  <si>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</si>
  <si>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</si>
  <si>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</si>
  <si>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</si>
  <si>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</si>
  <si>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</si>
  <si>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</si>
  <si>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</si>
  <si>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</si>
  <si>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</si>
  <si>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</si>
  <si>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</si>
  <si>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</si>
  <si>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</si>
  <si>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</si>
  <si>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</si>
  <si>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</si>
  <si>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</si>
  <si>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</si>
  <si>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</si>
  <si>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</si>
  <si>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</si>
  <si>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</si>
  <si>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</si>
  <si>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</si>
  <si>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</si>
  <si>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</si>
  <si>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</si>
  <si>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</si>
  <si>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</si>
  <si>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</si>
  <si>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</si>
  <si>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</si>
  <si>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</si>
  <si>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</si>
  <si>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</si>
  <si>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</si>
  <si>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</si>
  <si>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</si>
  <si>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</si>
  <si>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</si>
  <si>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</si>
  <si>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</si>
  <si>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</si>
  <si>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</si>
  <si>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</si>
  <si>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</si>
  <si>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</si>
  <si>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</si>
  <si>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</si>
  <si>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</si>
  <si>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</si>
  <si>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</si>
  <si>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</si>
  <si>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</si>
  <si>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</si>
  <si>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</si>
  <si>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</si>
  <si>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</si>
  <si>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</si>
  <si>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</si>
  <si>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</si>
  <si>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</si>
  <si>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</si>
  <si>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</si>
  <si>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</si>
  <si>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</si>
  <si>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</si>
  <si>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</si>
  <si>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</si>
  <si>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</si>
  <si>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</si>
  <si>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</si>
  <si>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</si>
  <si>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</si>
  <si>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</si>
  <si>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</si>
  <si>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</si>
  <si>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</si>
  <si>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</si>
  <si>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</si>
  <si>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</si>
  <si>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</si>
  <si>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</si>
  <si>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</si>
  <si>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</si>
  <si>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</si>
  <si>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</si>
  <si>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</si>
  <si>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</si>
  <si>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</si>
  <si>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</si>
  <si>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</si>
  <si>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</si>
  <si>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</si>
  <si>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</si>
  <si>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</si>
  <si>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</si>
  <si>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</si>
  <si>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</si>
  <si>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</si>
  <si>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</si>
  <si>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</si>
  <si>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</si>
  <si>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</si>
  <si>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</si>
  <si>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</si>
  <si>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</si>
  <si>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</si>
  <si>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</si>
  <si>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</si>
  <si>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</si>
  <si>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</si>
  <si>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</si>
  <si>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</si>
  <si>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</si>
  <si>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</si>
  <si>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</si>
  <si>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</si>
  <si>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</si>
  <si>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</si>
  <si>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</si>
  <si>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</si>
  <si>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</si>
  <si>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</si>
  <si>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</si>
  <si>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</si>
  <si>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</si>
  <si>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</si>
  <si>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</si>
  <si>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</si>
  <si>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</si>
  <si>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</si>
  <si>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</si>
  <si>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</si>
  <si>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</si>
  <si>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</si>
  <si>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</si>
  <si>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</si>
  <si>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</si>
  <si>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</si>
  <si>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</si>
  <si>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</si>
  <si>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</si>
  <si>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</si>
  <si>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</si>
  <si>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</si>
  <si>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</si>
  <si>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</si>
  <si>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</si>
  <si>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</si>
  <si>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</si>
  <si>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</si>
  <si>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</si>
  <si>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</si>
  <si>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</si>
  <si>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</si>
  <si>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</si>
  <si>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</si>
  <si>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</si>
  <si>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</si>
  <si>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</si>
  <si>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</si>
  <si>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</si>
  <si>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</si>
  <si>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</si>
  <si>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</si>
  <si>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</si>
  <si>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</si>
  <si>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</si>
  <si>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</si>
  <si>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</si>
  <si>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</si>
  <si>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</si>
  <si>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</si>
  <si>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</si>
  <si>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</si>
  <si>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</si>
  <si>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</si>
  <si>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</si>
  <si>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</si>
  <si>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</si>
  <si>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</si>
  <si>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</si>
  <si>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</si>
  <si>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</si>
  <si>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</si>
  <si>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</si>
  <si>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</si>
  <si>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</si>
  <si>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</si>
  <si>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</si>
  <si>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</si>
  <si>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</si>
  <si>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</si>
  <si>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</si>
  <si>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</si>
  <si>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</si>
  <si>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</si>
  <si>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</si>
  <si>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</si>
  <si>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</si>
  <si>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</si>
  <si>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</si>
  <si>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</si>
  <si>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</si>
  <si>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</si>
  <si>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</si>
  <si>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</si>
  <si>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</si>
  <si>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</si>
  <si>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</si>
  <si>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</si>
  <si>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</si>
  <si>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</si>
  <si>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</si>
  <si>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</si>
  <si>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</si>
  <si>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</si>
  <si>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</si>
  <si>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</si>
  <si>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</si>
  <si>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</si>
  <si>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</si>
  <si>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</si>
  <si>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</si>
  <si>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</si>
  <si>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</si>
  <si>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</si>
  <si>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</si>
  <si>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</si>
  <si>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</si>
  <si>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</si>
  <si>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</si>
  <si>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</si>
  <si>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</si>
  <si>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</si>
  <si>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</si>
  <si>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</si>
  <si>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</si>
  <si>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</si>
  <si>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</si>
  <si>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</si>
  <si>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</si>
  <si>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</si>
  <si>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</si>
  <si>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</si>
  <si>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</si>
  <si>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</si>
  <si>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</si>
  <si>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</si>
  <si>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</si>
  <si>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</si>
  <si>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</si>
  <si>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</si>
  <si>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</si>
  <si>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</si>
  <si>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</si>
  <si>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</si>
  <si>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</si>
  <si>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</si>
  <si>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</si>
  <si>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</si>
  <si>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</si>
  <si>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</si>
  <si>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</si>
  <si>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</si>
  <si>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</si>
  <si>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</si>
  <si>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</si>
  <si>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</si>
  <si>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</si>
  <si>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</si>
  <si>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</si>
  <si>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</si>
  <si>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</si>
  <si>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</si>
  <si>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</si>
  <si>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</si>
  <si>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</si>
  <si>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</si>
  <si>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</si>
  <si>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</si>
  <si>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</si>
  <si>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</si>
  <si>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</si>
  <si>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</si>
  <si>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</si>
  <si>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</si>
  <si>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</si>
  <si>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</si>
  <si>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</si>
  <si>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</si>
  <si>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</si>
  <si>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</si>
  <si>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</si>
  <si>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</si>
  <si>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</si>
  <si>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</si>
  <si>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</si>
  <si>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</si>
  <si>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</si>
  <si>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</si>
  <si>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</si>
  <si>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</si>
  <si>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</si>
  <si>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</si>
  <si>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</si>
  <si>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</si>
  <si>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</si>
  <si>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</si>
  <si>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</si>
  <si>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</si>
  <si>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</si>
  <si>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</si>
  <si>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</si>
  <si>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</si>
  <si>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</si>
  <si>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</si>
  <si>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</si>
  <si>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</si>
  <si>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</si>
  <si>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</si>
  <si>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</si>
  <si>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</si>
  <si>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</si>
  <si>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</si>
  <si>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</si>
  <si>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</si>
  <si>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</si>
  <si>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</si>
  <si>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</si>
  <si>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</si>
  <si>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</si>
  <si>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</si>
  <si>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</si>
  <si>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</si>
  <si>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</si>
  <si>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</si>
  <si>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</si>
  <si>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</si>
  <si>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</si>
  <si>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</si>
  <si>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</si>
  <si>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</si>
  <si>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</si>
  <si>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</si>
  <si>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</si>
  <si>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</si>
  <si>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</si>
  <si>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</si>
  <si>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</si>
  <si>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</si>
  <si>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</si>
  <si>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</si>
  <si>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</si>
  <si>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</si>
  <si>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</si>
  <si>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</si>
  <si>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</si>
  <si>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</si>
  <si>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</si>
  <si>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</si>
  <si>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</si>
  <si>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</si>
  <si>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</si>
  <si>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</si>
  <si>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</si>
  <si>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</si>
  <si>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</si>
  <si>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</si>
  <si>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</si>
  <si>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</si>
  <si>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</si>
  <si>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</si>
  <si>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</si>
  <si>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</si>
  <si>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</si>
  <si>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</si>
  <si>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</si>
  <si>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</si>
  <si>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</si>
  <si>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</si>
  <si>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</si>
  <si>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</si>
  <si>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</si>
  <si>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</si>
  <si>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</si>
  <si>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</si>
  <si>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</si>
  <si>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</si>
  <si>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</si>
  <si>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</si>
  <si>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</si>
  <si>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</si>
  <si>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</si>
  <si>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</si>
  <si>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</si>
  <si>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</si>
  <si>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</si>
  <si>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</si>
  <si>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</si>
  <si>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</si>
  <si>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</si>
  <si>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</si>
  <si>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</si>
  <si>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</si>
  <si>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</si>
  <si>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</si>
  <si>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</si>
  <si>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</si>
  <si>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</si>
  <si>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</si>
  <si>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</si>
  <si>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</si>
  <si>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</si>
  <si>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</si>
  <si>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</si>
  <si>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</si>
  <si>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</si>
  <si>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</si>
  <si>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</si>
  <si>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</si>
  <si>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</si>
  <si>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</si>
  <si>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</si>
  <si>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</si>
  <si>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</si>
  <si>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</si>
  <si>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</si>
  <si>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</si>
  <si>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</si>
  <si>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</si>
  <si>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</si>
  <si>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</si>
  <si>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</si>
  <si>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</si>
  <si>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</si>
  <si>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</si>
  <si>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</si>
  <si>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</si>
  <si>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</si>
  <si>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</si>
  <si>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</si>
  <si>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</si>
  <si>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</si>
  <si>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</si>
  <si>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</si>
  <si>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</si>
  <si>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</si>
  <si>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</si>
  <si>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</si>
  <si>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</si>
  <si>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</si>
  <si>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</si>
  <si>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</si>
  <si>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</si>
  <si>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</si>
  <si>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</si>
  <si>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</si>
  <si>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</si>
  <si>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</si>
  <si>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</si>
  <si>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</si>
  <si>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</si>
  <si>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</si>
  <si>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</si>
  <si>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</si>
  <si>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</si>
  <si>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</si>
  <si>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</si>
  <si>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</si>
  <si>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</si>
  <si>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</si>
  <si>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</si>
  <si>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</si>
  <si>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</si>
  <si>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</si>
  <si>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</si>
  <si>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</si>
  <si>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</si>
  <si>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</si>
  <si>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</si>
  <si>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</si>
  <si>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</si>
  <si>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</si>
  <si>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</si>
  <si>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</si>
  <si>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</si>
  <si>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</si>
  <si>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</si>
  <si>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</si>
  <si>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</si>
  <si>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</si>
  <si>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</si>
  <si>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</si>
  <si>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</si>
  <si>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</si>
  <si>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</si>
  <si>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</si>
  <si>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</si>
  <si>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</si>
  <si>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</si>
  <si>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</si>
  <si>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</si>
  <si>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</si>
  <si>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</si>
  <si>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</si>
  <si>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</si>
  <si>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</si>
  <si>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</si>
  <si>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</si>
  <si>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</si>
  <si>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</si>
  <si>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</si>
  <si>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</si>
  <si>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</si>
  <si>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</si>
  <si>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</si>
  <si>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</si>
  <si>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</si>
  <si>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</si>
  <si>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</si>
  <si>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</si>
  <si>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</si>
  <si>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</si>
  <si>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</si>
  <si>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</si>
  <si>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</si>
  <si>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</si>
  <si>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</si>
  <si>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</si>
  <si>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</si>
  <si>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</si>
  <si>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</si>
  <si>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</si>
  <si>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</si>
  <si>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</si>
  <si>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</si>
  <si>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</si>
  <si>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</si>
  <si>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</si>
  <si>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</si>
  <si>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</si>
  <si>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</si>
  <si>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</si>
  <si>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</si>
  <si>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</si>
  <si>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</si>
  <si>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</si>
  <si>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</si>
  <si>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</si>
  <si>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</si>
  <si>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</si>
  <si>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</si>
  <si>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</si>
  <si>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</si>
  <si>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</si>
  <si>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</si>
  <si>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</si>
  <si>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</si>
  <si>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</si>
  <si>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</si>
  <si>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</si>
  <si>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</si>
  <si>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</si>
  <si>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</si>
  <si>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</si>
  <si>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</si>
  <si>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</si>
  <si>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</si>
  <si>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</si>
  <si>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</si>
  <si>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</si>
  <si>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</si>
  <si>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</si>
  <si>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</si>
  <si>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</si>
  <si>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</si>
  <si>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</si>
  <si>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</si>
  <si>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</si>
  <si>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</si>
  <si>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</si>
  <si>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</si>
  <si>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</si>
  <si>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</si>
  <si>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</si>
  <si>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</si>
  <si>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</si>
  <si>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</si>
  <si>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</si>
  <si>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</si>
  <si>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</si>
  <si>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</si>
  <si>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</si>
  <si>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</si>
  <si>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</si>
  <si>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</si>
  <si>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</si>
  <si>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</si>
  <si>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</si>
  <si>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</si>
  <si>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</si>
  <si>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</si>
  <si>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</si>
  <si>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</si>
  <si>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</si>
  <si>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</si>
  <si>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</si>
  <si>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</si>
  <si>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</si>
  <si>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</si>
  <si>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</si>
  <si>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</si>
  <si>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</si>
  <si>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</si>
  <si>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</si>
  <si>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</si>
  <si>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</si>
  <si>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</si>
  <si>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</si>
  <si>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</si>
  <si>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</si>
  <si>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</si>
  <si>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</si>
  <si>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</si>
  <si>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</si>
  <si>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</si>
  <si>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</si>
  <si>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</si>
  <si>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</si>
  <si>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</si>
  <si>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</si>
  <si>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</si>
  <si>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</si>
  <si>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</si>
  <si>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</si>
  <si>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</si>
  <si>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</si>
  <si>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</si>
  <si>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</si>
  <si>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</si>
  <si>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</si>
  <si>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</si>
  <si>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</si>
  <si>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</si>
  <si>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</si>
  <si>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</si>
  <si>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</si>
  <si>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</si>
  <si>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</si>
  <si>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</si>
  <si>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</si>
  <si>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</si>
  <si>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</si>
  <si>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</si>
  <si>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</si>
  <si>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</si>
  <si>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</si>
  <si>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</si>
  <si>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</si>
  <si>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</si>
  <si>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</si>
  <si>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</si>
  <si>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</si>
  <si>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</si>
  <si>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</si>
  <si>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</si>
  <si>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</si>
  <si>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</si>
  <si>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</si>
  <si>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</si>
  <si>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</si>
  <si>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</si>
  <si>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</si>
  <si>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</si>
  <si>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</si>
  <si>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</si>
  <si>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</si>
  <si>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</si>
  <si>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</si>
  <si>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</si>
  <si>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</si>
  <si>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</si>
  <si>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</si>
  <si>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</si>
  <si>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</si>
  <si>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</si>
  <si>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</si>
  <si>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</si>
  <si>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</si>
  <si>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</si>
  <si>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</si>
  <si>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</si>
  <si>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</si>
  <si>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</si>
  <si>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</si>
  <si>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</si>
  <si>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</si>
  <si>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</si>
  <si>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</si>
  <si>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</si>
  <si>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</si>
  <si>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</si>
  <si>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</si>
  <si>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</si>
  <si>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</si>
  <si>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</si>
  <si>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</si>
  <si>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</si>
  <si>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</si>
  <si>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</si>
  <si>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</si>
  <si>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</si>
  <si>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</si>
  <si>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</si>
  <si>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</si>
  <si>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</si>
  <si>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</si>
  <si>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</si>
  <si>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</si>
  <si>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</si>
  <si>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</si>
  <si>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</si>
  <si>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</si>
  <si>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</si>
  <si>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</si>
  <si>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</si>
  <si>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</si>
  <si>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</si>
  <si>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</si>
  <si>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</si>
  <si>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</si>
  <si>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</si>
  <si>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</si>
  <si>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</si>
  <si>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</si>
  <si>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</si>
  <si>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</si>
  <si>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</si>
  <si>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</si>
  <si>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</si>
  <si>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</si>
  <si>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</si>
  <si>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</si>
  <si>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</si>
  <si>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</si>
  <si>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</si>
  <si>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</si>
  <si>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</si>
  <si>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</si>
  <si>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</si>
  <si>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</si>
  <si>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</si>
  <si>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</si>
  <si>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</si>
  <si>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</si>
  <si>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</si>
  <si>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</si>
  <si>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</si>
  <si>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</si>
  <si>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</si>
  <si>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</si>
  <si>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</si>
  <si>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</si>
  <si>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</si>
  <si>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</si>
  <si>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</si>
  <si>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</si>
  <si>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</si>
  <si>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</si>
  <si>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</si>
  <si>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</si>
  <si>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</si>
  <si>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</si>
  <si>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</si>
  <si>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</si>
  <si>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</si>
  <si>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</si>
  <si>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</si>
  <si>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</si>
  <si>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</si>
  <si>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</si>
  <si>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</si>
  <si>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</si>
  <si>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</si>
  <si>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</si>
  <si>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</si>
  <si>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</si>
  <si>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</si>
  <si>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</si>
  <si>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</si>
  <si>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</si>
  <si>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</si>
  <si>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</si>
  <si>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</si>
  <si>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</si>
  <si>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</si>
  <si>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</si>
  <si>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</si>
  <si>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</si>
  <si>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</si>
  <si>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</si>
  <si>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</si>
  <si>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</si>
  <si>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</si>
  <si>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</si>
  <si>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</si>
  <si>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</si>
  <si>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</si>
  <si>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</si>
  <si>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</si>
  <si>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</si>
  <si>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</si>
  <si>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</si>
  <si>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</si>
  <si>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</si>
  <si>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</si>
  <si>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</si>
  <si>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</si>
  <si>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</si>
  <si>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</si>
  <si>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</si>
  <si>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</si>
  <si>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</si>
  <si>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</si>
  <si>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</si>
  <si>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</si>
  <si>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</si>
  <si>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</si>
  <si>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</si>
  <si>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</si>
  <si>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</si>
  <si>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</si>
  <si>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</si>
  <si>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</si>
  <si>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</si>
  <si>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</si>
  <si>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</si>
  <si>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</si>
  <si>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</si>
  <si>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</si>
  <si>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</si>
  <si>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</si>
  <si>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</si>
  <si>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</si>
  <si>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</si>
  <si>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</si>
  <si>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</si>
  <si>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</si>
  <si>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</si>
  <si>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</si>
  <si>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</si>
  <si>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</si>
  <si>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</si>
  <si>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</si>
  <si>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</si>
  <si>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</si>
  <si>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</si>
  <si>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</si>
  <si>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</si>
  <si>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</si>
  <si>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</si>
  <si>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</si>
  <si>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</si>
  <si>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</si>
  <si>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</si>
  <si>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</si>
  <si>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</si>
  <si>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</si>
  <si>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</si>
  <si>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</si>
  <si>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</si>
  <si>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</si>
  <si>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</si>
  <si>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</si>
  <si>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</si>
  <si>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</si>
  <si>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</si>
  <si>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</si>
  <si>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</si>
  <si>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</si>
  <si>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</si>
  <si>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</si>
  <si>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</si>
  <si>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</si>
  <si>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</si>
  <si>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</si>
  <si>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</si>
  <si>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</si>
  <si>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</si>
  <si>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</si>
  <si>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</si>
  <si>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</si>
  <si>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</si>
  <si>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</si>
  <si>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</si>
  <si>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</si>
  <si>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</si>
  <si>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</si>
  <si>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</si>
  <si>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</si>
  <si>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</si>
  <si>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</si>
  <si>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</si>
  <si>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</si>
  <si>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</si>
  <si>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</si>
  <si>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</si>
  <si>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</si>
  <si>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</si>
  <si>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</si>
  <si>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</si>
  <si>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</si>
  <si>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</si>
  <si>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</si>
  <si>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</si>
  <si>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</si>
  <si>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</si>
  <si>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</si>
  <si>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</si>
  <si>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</si>
  <si>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</si>
  <si>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</si>
  <si>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</si>
  <si>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</si>
  <si>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</si>
  <si>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</si>
  <si>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</si>
  <si>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</si>
  <si>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</si>
  <si>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</si>
  <si>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</si>
  <si>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</si>
  <si>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</si>
  <si>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</si>
  <si>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</si>
  <si>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</si>
  <si>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</si>
  <si>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</si>
  <si>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</si>
  <si>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</si>
  <si>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</si>
  <si>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</si>
  <si>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</si>
  <si>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</si>
  <si>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</si>
  <si>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</si>
  <si>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</si>
  <si>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</si>
  <si>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</si>
  <si>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</si>
  <si>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</si>
  <si>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</si>
  <si>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</si>
  <si>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</si>
  <si>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</si>
  <si>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</si>
  <si>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</si>
  <si>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</si>
  <si>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</si>
  <si>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</si>
  <si>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</si>
  <si>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</si>
  <si>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</si>
  <si>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</si>
  <si>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</si>
  <si>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</si>
  <si>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</si>
  <si>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</si>
  <si>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</si>
  <si>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</si>
  <si>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</si>
  <si>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</si>
  <si>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</si>
  <si>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</si>
  <si>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</si>
  <si>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</si>
  <si>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</si>
  <si>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</si>
  <si>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</si>
  <si>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</si>
  <si>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</si>
  <si>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</si>
  <si>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</si>
  <si>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</si>
  <si>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</si>
  <si>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</si>
  <si>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</si>
  <si>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</si>
  <si>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</si>
  <si>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</si>
  <si>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</si>
  <si>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</si>
  <si>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</si>
  <si>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</si>
  <si>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</si>
  <si>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</si>
  <si>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</si>
  <si>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</si>
  <si>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</si>
  <si>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</si>
  <si>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</si>
  <si>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</si>
  <si>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</si>
  <si>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</si>
  <si>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</si>
  <si>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</si>
  <si>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</si>
  <si>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</si>
  <si>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</si>
  <si>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</si>
  <si>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</si>
  <si>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</si>
  <si>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</si>
  <si>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</si>
  <si>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</si>
  <si>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</si>
  <si>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</si>
  <si>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</si>
  <si>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</si>
  <si>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</si>
  <si>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</si>
  <si>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</si>
  <si>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</si>
  <si>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</si>
  <si>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</si>
  <si>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</si>
  <si>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</si>
  <si>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</si>
  <si>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</si>
  <si>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</si>
  <si>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</si>
  <si>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</si>
  <si>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</si>
  <si>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</si>
  <si>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</si>
  <si>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</si>
  <si>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</si>
  <si>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</si>
  <si>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</si>
  <si>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</si>
  <si>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</si>
  <si>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</si>
  <si>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</si>
  <si>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</si>
  <si>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</si>
  <si>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</si>
  <si>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</si>
  <si>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</si>
  <si>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</si>
  <si>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</si>
  <si>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</si>
  <si>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</si>
  <si>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</si>
  <si>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</si>
  <si>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</si>
  <si>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</si>
  <si>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</si>
  <si>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</si>
  <si>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</si>
  <si>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</si>
  <si>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</si>
  <si>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</si>
  <si>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</si>
  <si>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</si>
  <si>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</si>
  <si>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</si>
  <si>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</si>
  <si>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</si>
  <si>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</si>
  <si>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</si>
  <si>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</si>
  <si>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</si>
  <si>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</si>
  <si>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</si>
  <si>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</si>
  <si>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</si>
  <si>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</si>
  <si>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</si>
  <si>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</si>
  <si>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</si>
  <si>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</si>
  <si>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</si>
  <si>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</si>
  <si>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</si>
  <si>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</si>
  <si>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</si>
  <si>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</si>
  <si>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</si>
  <si>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</si>
  <si>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</si>
  <si>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</si>
  <si>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</si>
  <si>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</si>
  <si>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</si>
  <si>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</si>
  <si>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</si>
  <si>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</si>
  <si>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</si>
  <si>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</si>
  <si>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</si>
  <si>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</si>
  <si>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</si>
  <si>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</si>
  <si>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</si>
  <si>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</si>
  <si>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</si>
  <si>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</si>
  <si>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</si>
  <si>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</si>
  <si>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</si>
  <si>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</si>
  <si>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</si>
  <si>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</si>
  <si>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</si>
  <si>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</si>
  <si>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</si>
  <si>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</si>
  <si>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</si>
  <si>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</si>
  <si>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</si>
  <si>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</si>
  <si>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</si>
  <si>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</si>
  <si>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</si>
  <si>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</si>
  <si>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</si>
  <si>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</si>
  <si>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</si>
  <si>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</si>
  <si>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</si>
  <si>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</si>
  <si>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</si>
  <si>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</si>
  <si>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</si>
  <si>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</si>
  <si>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</si>
  <si>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</si>
  <si>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</si>
  <si>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</si>
  <si>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</si>
  <si>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</si>
  <si>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</si>
  <si>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</si>
  <si>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</si>
  <si>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</si>
  <si>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</si>
  <si>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</si>
  <si>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</si>
  <si>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</si>
  <si>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</si>
  <si>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</si>
  <si>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</si>
  <si>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</si>
  <si>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</si>
  <si>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</si>
  <si>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</si>
  <si>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</si>
  <si>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</si>
  <si>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</si>
  <si>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</si>
  <si>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</si>
  <si>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</si>
  <si>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</si>
  <si>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</si>
  <si>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</si>
  <si>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</si>
  <si>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</si>
  <si>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</si>
  <si>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</si>
  <si>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</si>
  <si>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</si>
  <si>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</si>
  <si>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</si>
  <si>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</si>
  <si>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</si>
  <si>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</si>
  <si>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</si>
  <si>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</si>
  <si>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</si>
  <si>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</si>
  <si>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</si>
  <si>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</si>
  <si>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</si>
  <si>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</si>
  <si>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</si>
  <si>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</si>
  <si>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</si>
  <si>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</si>
  <si>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</si>
  <si>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</si>
  <si>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</si>
  <si>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</si>
  <si>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</si>
  <si>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</si>
  <si>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</si>
  <si>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</si>
  <si>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</si>
  <si>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</si>
  <si>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</si>
  <si>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</si>
  <si>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</si>
  <si>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</si>
  <si>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</si>
  <si>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</si>
  <si>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</si>
  <si>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</si>
  <si>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</si>
  <si>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</si>
  <si>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</si>
  <si>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</si>
  <si>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</si>
  <si>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</si>
  <si>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</si>
  <si>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</si>
  <si>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</si>
  <si>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</si>
  <si>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</si>
  <si>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</si>
  <si>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</si>
  <si>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</si>
  <si>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</si>
  <si>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</si>
  <si>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</si>
  <si>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</si>
  <si>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</si>
  <si>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</si>
  <si>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</si>
  <si>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</si>
  <si>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</si>
  <si>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</si>
  <si>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</si>
  <si>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</si>
  <si>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</si>
  <si>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</si>
  <si>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</si>
  <si>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</si>
  <si>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</si>
  <si>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</si>
  <si>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</si>
  <si>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</si>
  <si>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</si>
  <si>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</si>
  <si>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</si>
  <si>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</si>
  <si>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</si>
  <si>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</si>
  <si>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</si>
  <si>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</si>
  <si>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</si>
  <si>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</si>
  <si>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</si>
  <si>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</si>
  <si>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</si>
  <si>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</si>
  <si>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</si>
  <si>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</si>
  <si>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</si>
  <si>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</si>
  <si>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</si>
  <si>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</si>
  <si>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</si>
  <si>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</si>
  <si>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</si>
  <si>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</si>
  <si>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</si>
  <si>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</si>
  <si>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</si>
  <si>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</si>
  <si>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</si>
  <si>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</si>
  <si>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</si>
  <si>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</si>
  <si>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</si>
  <si>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</si>
  <si>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</si>
  <si>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</si>
  <si>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</si>
  <si>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</si>
  <si>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</si>
  <si>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</si>
  <si>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</si>
  <si>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</si>
  <si>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</si>
  <si>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</si>
  <si>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</si>
  <si>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</si>
  <si>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</si>
  <si>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</si>
  <si>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</si>
  <si>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</si>
  <si>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</si>
  <si>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</si>
  <si>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</si>
  <si>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</si>
  <si>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</si>
  <si>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</si>
  <si>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</si>
  <si>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</si>
  <si>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</si>
  <si>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</si>
  <si>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</si>
  <si>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</si>
  <si>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</si>
  <si>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</si>
  <si>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</si>
  <si>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</si>
  <si>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</si>
  <si>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</si>
  <si>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</si>
  <si>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</si>
  <si>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</si>
  <si>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</si>
  <si>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</si>
  <si>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</si>
  <si>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</si>
  <si>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</si>
  <si>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</si>
  <si>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</si>
  <si>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</si>
  <si>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</si>
  <si>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</si>
  <si>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</si>
  <si>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</si>
  <si>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</si>
  <si>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</si>
  <si>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</si>
  <si>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</si>
  <si>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</si>
  <si>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</si>
  <si>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</si>
  <si>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</si>
  <si>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</si>
  <si>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</si>
  <si>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</si>
  <si>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</si>
  <si>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</si>
  <si>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</si>
  <si>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</si>
  <si>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</si>
  <si>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</si>
  <si>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</si>
  <si>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</si>
  <si>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</si>
  <si>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</si>
  <si>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</si>
  <si>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</si>
  <si>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</si>
  <si>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</si>
  <si>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</si>
  <si>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</si>
  <si>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</si>
  <si>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</si>
  <si>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</si>
  <si>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</si>
  <si>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</si>
  <si>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</si>
  <si>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</si>
  <si>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</si>
  <si>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</si>
  <si>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</si>
  <si>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</si>
  <si>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</si>
  <si>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</si>
  <si>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</si>
  <si>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</si>
  <si>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</si>
  <si>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</si>
  <si>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</si>
  <si>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</si>
  <si>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</si>
  <si>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</si>
  <si>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</si>
  <si>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</si>
  <si>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</si>
  <si>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</si>
  <si>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</si>
  <si>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</si>
  <si>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</si>
  <si>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</si>
  <si>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</si>
  <si>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</si>
  <si>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</si>
  <si>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</si>
  <si>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</si>
  <si>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</si>
  <si>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</si>
  <si>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</si>
  <si>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</si>
  <si>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</si>
  <si>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</si>
  <si>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</si>
  <si>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</si>
  <si>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</si>
  <si>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</si>
  <si>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</si>
  <si>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</si>
  <si>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</si>
  <si>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</si>
  <si>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</si>
  <si>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</si>
  <si>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</si>
  <si>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</si>
  <si>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</si>
  <si>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</si>
  <si>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</si>
  <si>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</si>
  <si>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</si>
  <si>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</si>
  <si>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</si>
  <si>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</si>
  <si>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</si>
  <si>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</si>
  <si>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</si>
  <si>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</si>
  <si>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</si>
  <si>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</si>
  <si>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</si>
  <si>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</si>
  <si>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</si>
  <si>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</si>
  <si>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</si>
  <si>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</si>
  <si>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</si>
  <si>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</si>
  <si>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</si>
  <si>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</si>
  <si>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</si>
  <si>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</si>
  <si>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</si>
  <si>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</si>
  <si>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</si>
  <si>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</si>
  <si>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</si>
  <si>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</si>
  <si>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</si>
  <si>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</si>
  <si>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</si>
  <si>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</si>
  <si>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</si>
  <si>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</si>
  <si>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</si>
  <si>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</si>
  <si>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</si>
  <si>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</si>
  <si>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</si>
  <si>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</si>
  <si>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</si>
  <si>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</si>
  <si>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</si>
  <si>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</si>
  <si>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</si>
  <si>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</si>
  <si>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</si>
  <si>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</si>
  <si>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</si>
  <si>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</si>
  <si>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</si>
  <si>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</si>
  <si>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</si>
  <si>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</si>
  <si>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</si>
  <si>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</si>
  <si>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</si>
  <si>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</si>
  <si>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</si>
  <si>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</si>
  <si>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</si>
  <si>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</si>
  <si>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</si>
  <si>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</si>
  <si>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</si>
  <si>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</si>
  <si>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</si>
  <si>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</si>
  <si>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</si>
  <si>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</si>
  <si>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</si>
  <si>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</si>
  <si>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</si>
  <si>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</si>
  <si>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</si>
  <si>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</si>
  <si>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</si>
  <si>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</si>
  <si>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</si>
  <si>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</si>
  <si>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</si>
  <si>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</si>
  <si>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</si>
  <si>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</si>
  <si>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</si>
  <si>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</si>
  <si>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</si>
  <si>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</si>
  <si>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</si>
  <si>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</si>
  <si>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</si>
  <si>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</si>
  <si>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</si>
  <si>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</si>
  <si>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</si>
  <si>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</si>
  <si>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</si>
  <si>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</si>
  <si>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</si>
  <si>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</si>
  <si>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</si>
  <si>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</si>
  <si>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</si>
  <si>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</si>
  <si>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</si>
  <si>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</si>
  <si>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</si>
  <si>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</si>
  <si>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</si>
  <si>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</si>
  <si>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</si>
  <si>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</si>
  <si>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</si>
  <si>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</si>
  <si>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</si>
  <si>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</si>
  <si>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</si>
  <si>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</si>
  <si>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</si>
  <si>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</si>
  <si>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</si>
  <si>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</si>
  <si>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</si>
  <si>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</si>
  <si>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</si>
  <si>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</si>
  <si>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</si>
  <si>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</si>
  <si>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</si>
  <si>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</si>
  <si>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</si>
  <si>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</si>
  <si>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</si>
  <si>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</si>
  <si>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</si>
  <si>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</si>
  <si>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</si>
  <si>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</si>
  <si>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</si>
  <si>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</si>
  <si>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</si>
  <si>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</si>
  <si>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</si>
  <si>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</si>
  <si>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</si>
  <si>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</si>
  <si>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</si>
  <si>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</si>
  <si>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</si>
  <si>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</si>
  <si>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</si>
  <si>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</si>
  <si>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</si>
  <si>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</si>
  <si>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</si>
  <si>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</si>
  <si>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</si>
  <si>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</si>
  <si>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</si>
  <si>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</si>
  <si>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</si>
  <si>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</si>
  <si>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</si>
  <si>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</si>
  <si>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</si>
  <si>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</si>
  <si>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</si>
  <si>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</si>
  <si>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</si>
  <si>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</si>
  <si>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</si>
  <si>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</si>
  <si>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</si>
  <si>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</si>
  <si>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</si>
  <si>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</si>
  <si>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</si>
  <si>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</si>
  <si>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</si>
  <si>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</si>
  <si>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</si>
  <si>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</si>
  <si>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</si>
  <si>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</si>
  <si>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</si>
  <si>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</si>
  <si>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</si>
  <si>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</si>
  <si>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</si>
  <si>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</si>
  <si>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</si>
  <si>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</si>
  <si>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</si>
  <si>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</si>
  <si>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</si>
  <si>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</si>
  <si>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</si>
  <si>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</si>
  <si>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</si>
  <si>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</si>
  <si>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</si>
  <si>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</si>
  <si>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</si>
  <si>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</si>
  <si>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</si>
  <si>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</si>
  <si>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</si>
  <si>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</si>
  <si>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</si>
  <si>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</si>
  <si>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</si>
  <si>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</si>
  <si>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</si>
  <si>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</si>
  <si>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</si>
  <si>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</si>
  <si>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</si>
  <si>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</si>
  <si>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</si>
  <si>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</si>
  <si>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</si>
  <si>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</si>
  <si>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</si>
  <si>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</si>
  <si>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</si>
  <si>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</si>
  <si>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</si>
  <si>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</si>
  <si>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</si>
  <si>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</si>
  <si>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</si>
  <si>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</si>
  <si>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</si>
  <si>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</si>
  <si>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</si>
  <si>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</si>
  <si>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</si>
  <si>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</si>
  <si>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</si>
  <si>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</si>
  <si>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</si>
  <si>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</si>
  <si>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</si>
  <si>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</si>
  <si>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</si>
  <si>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</si>
  <si>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</si>
  <si>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</si>
  <si>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</si>
  <si>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</si>
  <si>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</si>
  <si>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</si>
  <si>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</si>
  <si>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</si>
  <si>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</si>
  <si>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</si>
  <si>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</si>
  <si>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</si>
  <si>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</si>
  <si>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</si>
  <si>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</si>
  <si>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</si>
  <si>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</si>
  <si>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</si>
  <si>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</si>
  <si>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</si>
  <si>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</si>
  <si>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</si>
  <si>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</si>
  <si>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</si>
  <si>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</si>
  <si>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</si>
  <si>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</si>
  <si>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</si>
  <si>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</si>
  <si>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</si>
  <si>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</si>
  <si>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</si>
  <si>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</si>
  <si>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</si>
  <si>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</si>
  <si>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</si>
  <si>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</si>
  <si>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</si>
  <si>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</si>
  <si>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</si>
  <si>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</si>
  <si>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</si>
  <si>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</si>
  <si>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</si>
  <si>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</si>
  <si>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</si>
  <si>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</si>
  <si>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</si>
  <si>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</si>
  <si>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</si>
  <si>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</si>
  <si>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</si>
  <si>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</si>
  <si>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</si>
  <si>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</si>
  <si>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</si>
  <si>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</si>
  <si>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</si>
  <si>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</si>
  <si>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</si>
  <si>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</si>
  <si>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</si>
  <si>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</si>
  <si>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</si>
  <si>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</si>
  <si>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</si>
  <si>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</si>
  <si>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</si>
  <si>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</si>
  <si>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</si>
  <si>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</si>
  <si>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</si>
  <si>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</si>
  <si>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</si>
  <si>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</si>
  <si>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</si>
  <si>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</si>
  <si>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</si>
  <si>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</si>
  <si>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</si>
  <si>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</si>
  <si>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</si>
  <si>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</si>
  <si>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</si>
  <si>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</si>
  <si>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</si>
  <si>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</si>
  <si>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</si>
  <si>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</si>
  <si>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</si>
  <si>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</si>
  <si>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</si>
  <si>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</si>
  <si>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</si>
  <si>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</si>
  <si>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</si>
  <si>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</si>
  <si>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</si>
  <si>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</si>
  <si>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</si>
  <si>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</si>
  <si>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</si>
  <si>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</si>
  <si>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</si>
  <si>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</si>
  <si>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</si>
  <si>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</si>
  <si>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</si>
  <si>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</si>
  <si>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</si>
  <si>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</si>
  <si>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</si>
  <si>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</si>
  <si>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</si>
  <si>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</si>
  <si>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</si>
  <si>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</si>
  <si>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</si>
  <si>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</si>
  <si>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</si>
  <si>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</si>
  <si>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</si>
  <si>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</si>
  <si>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</si>
  <si>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</si>
  <si>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</si>
  <si>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</si>
  <si>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</si>
  <si>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</si>
  <si>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</si>
  <si>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</si>
  <si>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</si>
  <si>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</si>
  <si>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</si>
  <si>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</si>
  <si>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</si>
  <si>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</si>
  <si>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</si>
  <si>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</si>
  <si>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</si>
  <si>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</si>
  <si>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</si>
  <si>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</si>
  <si>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</si>
  <si>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</si>
  <si>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</si>
  <si>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</si>
  <si>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</si>
  <si>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</si>
  <si>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</si>
  <si>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</si>
  <si>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</si>
  <si>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</si>
  <si>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</si>
  <si>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</si>
  <si>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</si>
  <si>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</si>
  <si>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</si>
  <si>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</si>
  <si>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</si>
  <si>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</si>
  <si>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</si>
  <si>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</si>
  <si>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</si>
  <si>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</si>
  <si>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</si>
  <si>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</si>
  <si>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</si>
  <si>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</si>
  <si>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</si>
  <si>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</si>
  <si>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</si>
  <si>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</si>
  <si>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</si>
  <si>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</si>
  <si>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</si>
  <si>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</si>
  <si>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</si>
  <si>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</si>
  <si>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</si>
  <si>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</si>
  <si>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</si>
  <si>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</si>
  <si>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</si>
  <si>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</si>
  <si>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</si>
  <si>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</si>
  <si>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</si>
  <si>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</si>
  <si>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</si>
  <si>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</si>
  <si>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</si>
  <si>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</si>
  <si>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</si>
  <si>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</si>
  <si>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</si>
  <si>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</si>
  <si>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</si>
  <si>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</si>
  <si>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</si>
  <si>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</si>
  <si>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</si>
  <si>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</si>
  <si>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</si>
  <si>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</si>
  <si>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</si>
  <si>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</si>
  <si>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</si>
  <si>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</si>
  <si>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</si>
  <si>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</si>
  <si>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</si>
  <si>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</si>
  <si>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</si>
  <si>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</si>
  <si>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</si>
  <si>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</si>
  <si>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</si>
  <si>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</si>
  <si>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</si>
  <si>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</si>
  <si>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</si>
  <si>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</si>
  <si>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</si>
  <si>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</si>
  <si>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</si>
  <si>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</si>
  <si>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</si>
  <si>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</si>
  <si>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</si>
  <si>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</si>
  <si>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</si>
  <si>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</si>
  <si>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</si>
  <si>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</si>
  <si>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</si>
  <si>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</si>
  <si>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</si>
  <si>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</si>
  <si>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</si>
  <si>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</si>
  <si>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</si>
  <si>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</si>
  <si>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</si>
  <si>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</si>
  <si>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</si>
  <si>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</si>
  <si>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</si>
  <si>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</si>
  <si>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</si>
  <si>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</si>
  <si>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</si>
  <si>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</si>
  <si>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</si>
  <si>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</si>
  <si>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</si>
  <si>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</si>
  <si>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</si>
  <si>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</si>
  <si>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</si>
  <si>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</si>
  <si>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</si>
  <si>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</si>
  <si>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</si>
  <si>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</si>
  <si>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</si>
  <si>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</si>
  <si>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</si>
  <si>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</si>
  <si>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</si>
  <si>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</si>
  <si>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</si>
  <si>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</si>
  <si>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</si>
  <si>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</si>
  <si>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</si>
  <si>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</si>
  <si>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</si>
  <si>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</si>
  <si>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</si>
  <si>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</si>
  <si>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</si>
  <si>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</si>
  <si>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</si>
  <si>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</si>
  <si>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</si>
  <si>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</si>
  <si>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</si>
  <si>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</si>
  <si>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</si>
  <si>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</si>
  <si>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</si>
  <si>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</si>
  <si>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</si>
  <si>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</si>
  <si>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</si>
  <si>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</si>
  <si>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</si>
  <si>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</si>
  <si>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</si>
  <si>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</si>
  <si>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</si>
  <si>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</si>
  <si>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</si>
  <si>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</si>
  <si>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</si>
  <si>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</si>
  <si>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</si>
  <si>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</si>
  <si>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</si>
  <si>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</si>
  <si>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</si>
  <si>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</si>
  <si>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</si>
  <si>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</si>
  <si>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</si>
  <si>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</si>
  <si>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</si>
  <si>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</si>
  <si>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</si>
  <si>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</si>
  <si>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</si>
  <si>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</si>
  <si>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</si>
  <si>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</si>
  <si>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</si>
  <si>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</si>
  <si>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</si>
  <si>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</si>
  <si>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</si>
  <si>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</si>
  <si>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</si>
  <si>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</si>
  <si>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</si>
  <si>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</si>
  <si>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</si>
  <si>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</si>
  <si>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</si>
  <si>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</si>
  <si>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</si>
  <si>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</si>
  <si>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</si>
  <si>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</si>
  <si>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</si>
  <si>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</si>
  <si>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</si>
  <si>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</si>
  <si>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</si>
  <si>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</si>
  <si>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</si>
  <si>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</si>
  <si>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</si>
  <si>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</si>
  <si>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</si>
  <si>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</si>
  <si>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</si>
  <si>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</si>
  <si>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</si>
  <si>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</si>
  <si>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</si>
  <si>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</si>
  <si>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</si>
  <si>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</si>
  <si>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</si>
  <si>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</si>
  <si>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</si>
  <si>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</si>
  <si>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</si>
  <si>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</si>
  <si>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</si>
  <si>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</si>
  <si>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</si>
  <si>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</si>
  <si>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</si>
  <si>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</si>
  <si>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</si>
  <si>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</si>
  <si>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</si>
  <si>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</si>
  <si>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</si>
  <si>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</si>
  <si>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</si>
  <si>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</si>
  <si>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</si>
  <si>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</si>
  <si>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</si>
  <si>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</si>
  <si>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</si>
  <si>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</si>
  <si>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</si>
  <si>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</si>
  <si>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</si>
  <si>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</si>
  <si>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</si>
  <si>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</si>
  <si>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</si>
  <si>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</si>
  <si>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</si>
  <si>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</si>
  <si>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</si>
  <si>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</si>
  <si>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</si>
  <si>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</si>
  <si>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</si>
  <si>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</si>
  <si>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</si>
  <si>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</si>
  <si>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</si>
  <si>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</si>
  <si>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</si>
  <si>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</si>
  <si>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</si>
  <si>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</si>
  <si>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</si>
  <si>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</si>
  <si>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</si>
  <si>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</si>
  <si>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</si>
  <si>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</si>
  <si>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</si>
  <si>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</si>
  <si>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</si>
  <si>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</si>
  <si>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</si>
  <si>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</si>
  <si>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</si>
  <si>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</si>
  <si>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</si>
  <si>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</si>
  <si>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</si>
  <si>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</si>
  <si>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</si>
  <si>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</si>
  <si>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</si>
  <si>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</si>
  <si>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</si>
  <si>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</si>
  <si>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</si>
  <si>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</si>
  <si>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</si>
  <si>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</si>
  <si>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</si>
  <si>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</si>
  <si>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</si>
  <si>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</si>
  <si>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</si>
  <si>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</si>
  <si>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</si>
  <si>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</si>
  <si>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</si>
  <si>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</si>
  <si>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</si>
  <si>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</si>
  <si>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</si>
  <si>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</si>
  <si>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</si>
  <si>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</si>
  <si>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</si>
  <si>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</si>
  <si>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</si>
  <si>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</si>
  <si>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</si>
  <si>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</si>
  <si>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</si>
  <si>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</si>
  <si>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</si>
  <si>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</si>
  <si>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</si>
  <si>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</si>
  <si>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</si>
  <si>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</si>
  <si>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</si>
  <si>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</si>
  <si>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</si>
  <si>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</si>
  <si>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</si>
  <si>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</si>
  <si>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</si>
  <si>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</si>
  <si>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</si>
  <si>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</si>
  <si>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</si>
  <si>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</si>
  <si>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</si>
  <si>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</si>
  <si>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</si>
  <si>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</si>
  <si>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</si>
  <si>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</si>
  <si>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</si>
  <si>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</si>
  <si>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</si>
  <si>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</si>
  <si>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</si>
  <si>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</si>
  <si>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</si>
  <si>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</si>
  <si>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</si>
  <si>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</si>
  <si>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</si>
  <si>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</si>
  <si>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</si>
  <si>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</si>
  <si>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</si>
  <si>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</si>
  <si>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</si>
  <si>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</si>
  <si>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</si>
  <si>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</si>
  <si>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</si>
  <si>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</si>
  <si>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</si>
  <si>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</si>
  <si>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</si>
  <si>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</si>
  <si>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</si>
  <si>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</si>
  <si>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</si>
  <si>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</si>
  <si>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</si>
  <si>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</si>
  <si>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</si>
  <si>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</si>
  <si>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</si>
  <si>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</si>
  <si>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</si>
  <si>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</si>
  <si>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</si>
  <si>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</si>
  <si>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</si>
  <si>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</si>
  <si>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</si>
  <si>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</si>
  <si>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</si>
  <si>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</si>
  <si>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</si>
  <si>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</si>
  <si>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</si>
  <si>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</si>
  <si>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</si>
  <si>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</si>
  <si>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</si>
  <si>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</si>
  <si>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</si>
  <si>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</si>
  <si>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</si>
  <si>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</si>
  <si>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</si>
  <si>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</si>
  <si>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</si>
  <si>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</si>
  <si>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</si>
  <si>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</si>
  <si>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</si>
  <si>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</si>
  <si>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</si>
  <si>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</si>
  <si>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</si>
  <si>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</si>
  <si>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</si>
  <si>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</si>
  <si>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</si>
  <si>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</si>
  <si>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</si>
  <si>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</si>
  <si>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</si>
  <si>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</si>
  <si>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</si>
  <si>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</si>
  <si>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</si>
  <si>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</si>
  <si>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</si>
  <si>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</si>
  <si>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</si>
  <si>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</si>
  <si>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</si>
  <si>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</si>
  <si>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</si>
  <si>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</si>
  <si>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</si>
  <si>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</si>
  <si>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</si>
  <si>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</si>
  <si>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</si>
  <si>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</si>
  <si>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</si>
  <si>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</si>
  <si>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</si>
  <si>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</si>
  <si>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</si>
  <si>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</si>
  <si>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</si>
  <si>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</si>
  <si>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</si>
  <si>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</si>
  <si>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</si>
  <si>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</si>
  <si>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</si>
  <si>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</si>
  <si>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</si>
  <si>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</si>
  <si>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</si>
  <si>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</si>
  <si>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</si>
  <si>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</si>
  <si>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</si>
  <si>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</si>
  <si>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</si>
  <si>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</si>
  <si>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</si>
  <si>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</si>
  <si>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</si>
  <si>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</si>
  <si>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</si>
  <si>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</si>
  <si>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</si>
  <si>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</si>
  <si>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</si>
  <si>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</si>
  <si>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</si>
  <si>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</si>
  <si>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</si>
  <si>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</si>
  <si>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</si>
  <si>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</si>
  <si>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</si>
  <si>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</si>
  <si>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</si>
  <si>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</si>
  <si>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</si>
  <si>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</si>
  <si>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</si>
  <si>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</si>
  <si>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</si>
  <si>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</si>
  <si>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</si>
  <si>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</si>
  <si>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</si>
  <si>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</si>
  <si>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</si>
  <si>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</si>
  <si>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</si>
  <si>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</si>
  <si>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</si>
  <si>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</si>
  <si>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</si>
  <si>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</si>
  <si>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</si>
  <si>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</si>
  <si>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</si>
  <si>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</si>
  <si>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</si>
  <si>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</si>
  <si>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</si>
  <si>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</si>
  <si>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</si>
  <si>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</si>
  <si>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</si>
  <si>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</si>
  <si>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</si>
  <si>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</si>
  <si>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</si>
  <si>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</si>
  <si>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</si>
  <si>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</si>
  <si>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</si>
  <si>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</si>
  <si>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</si>
  <si>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</si>
  <si>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</si>
  <si>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</si>
  <si>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</si>
  <si>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</si>
  <si>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</si>
  <si>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</si>
  <si>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</si>
  <si>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</si>
  <si>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</si>
  <si>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</si>
  <si>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</si>
  <si>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</si>
  <si>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</si>
  <si>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</si>
  <si>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</si>
  <si>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</si>
  <si>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</si>
  <si>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</si>
  <si>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</si>
  <si>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</si>
  <si>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</si>
  <si>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</si>
  <si>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</si>
  <si>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</si>
  <si>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</si>
  <si>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</si>
  <si>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</si>
  <si>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</si>
  <si>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</si>
  <si>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</si>
  <si>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</si>
  <si>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</si>
  <si>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</si>
  <si>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</si>
  <si>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</si>
  <si>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</si>
  <si>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</si>
  <si>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</si>
  <si>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</si>
  <si>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</si>
  <si>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</si>
  <si>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</si>
  <si>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</si>
  <si>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</si>
  <si>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</si>
  <si>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</si>
  <si>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</si>
  <si>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</si>
  <si>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</si>
  <si>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</si>
  <si>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</si>
  <si>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</si>
  <si>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</si>
  <si>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</si>
  <si>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</si>
  <si>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</si>
  <si>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</si>
  <si>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</si>
  <si>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</si>
  <si>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</si>
  <si>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</si>
  <si>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</si>
  <si>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</si>
  <si>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</si>
  <si>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</si>
  <si>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</si>
  <si>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</si>
  <si>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</si>
  <si>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</si>
  <si>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</si>
  <si>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</si>
  <si>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</si>
  <si>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</si>
  <si>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</si>
  <si>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</si>
  <si>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</si>
  <si>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</si>
  <si>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</si>
  <si>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</si>
  <si>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</si>
  <si>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</si>
  <si>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</si>
  <si>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</si>
  <si>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</si>
  <si>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</si>
  <si>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</si>
  <si>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</si>
  <si>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</si>
  <si>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</si>
  <si>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</si>
  <si>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</si>
  <si>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</si>
  <si>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</si>
  <si>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</si>
  <si>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</si>
  <si>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</si>
  <si>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</si>
  <si>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</si>
  <si>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</si>
  <si>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</si>
  <si>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</si>
  <si>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</si>
  <si>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</si>
  <si>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</si>
  <si>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</si>
  <si>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</si>
  <si>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</si>
  <si>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</si>
  <si>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</si>
  <si>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</si>
  <si>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</si>
  <si>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</si>
  <si>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</si>
  <si>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</si>
  <si>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</si>
  <si>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</si>
  <si>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</si>
  <si>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</si>
  <si>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</si>
  <si>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</si>
  <si>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</si>
  <si>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</si>
  <si>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</si>
  <si>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</si>
  <si>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</si>
  <si>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</si>
  <si>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</si>
  <si>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</si>
  <si>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</si>
  <si>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</si>
  <si>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</si>
  <si>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</si>
  <si>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</si>
  <si>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</si>
  <si>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</si>
  <si>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</si>
  <si>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</si>
  <si>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</si>
  <si>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</si>
  <si>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</si>
  <si>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</si>
  <si>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</si>
  <si>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</si>
  <si>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</si>
  <si>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</si>
  <si>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</si>
  <si>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</si>
  <si>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</si>
  <si>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</si>
  <si>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</si>
  <si>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</si>
  <si>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</si>
  <si>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</si>
  <si>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</si>
  <si>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</si>
  <si>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</si>
  <si>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</si>
  <si>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</si>
  <si>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</si>
  <si>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</si>
  <si>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</si>
  <si>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</si>
  <si>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</si>
  <si>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</si>
  <si>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</si>
  <si>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</si>
  <si>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</si>
  <si>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</si>
  <si>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</si>
  <si>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</si>
  <si>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</si>
  <si>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</si>
  <si>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</si>
  <si>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</si>
  <si>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</si>
  <si>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</si>
  <si>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</si>
  <si>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</si>
  <si>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</si>
  <si>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</si>
  <si>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</si>
  <si>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</si>
  <si>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</si>
  <si>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</si>
  <si>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</si>
  <si>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</si>
  <si>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</si>
  <si>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</si>
  <si>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</si>
  <si>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</si>
  <si>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</si>
  <si>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</si>
  <si>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</si>
  <si>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</si>
  <si>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</si>
  <si>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</si>
  <si>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</si>
  <si>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</si>
  <si>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</si>
  <si>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</si>
  <si>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</si>
  <si>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</si>
  <si>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</si>
  <si>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</si>
  <si>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</si>
  <si>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</si>
  <si>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</si>
  <si>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</si>
  <si>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</si>
  <si>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</si>
  <si>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</si>
  <si>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</si>
  <si>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</si>
  <si>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</si>
  <si>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</si>
  <si>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</si>
  <si>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</si>
  <si>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</si>
  <si>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</si>
  <si>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</si>
  <si>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</si>
  <si>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</si>
  <si>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</si>
  <si>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</si>
  <si>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</si>
  <si>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</si>
  <si>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</si>
  <si>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</si>
  <si>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</si>
  <si>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</si>
  <si>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</si>
  <si>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</si>
  <si>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</si>
  <si>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</si>
  <si>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</si>
  <si>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</si>
  <si>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</si>
  <si>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</si>
  <si>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</si>
  <si>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</si>
  <si>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</si>
  <si>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</si>
  <si>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</si>
  <si>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</si>
  <si>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</si>
  <si>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</si>
  <si>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</si>
  <si>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</si>
  <si>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</si>
  <si>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</si>
  <si>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</si>
  <si>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</si>
  <si>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</si>
  <si>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</si>
  <si>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</si>
  <si>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</si>
  <si>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</si>
  <si>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</si>
  <si>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</si>
  <si>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</si>
  <si>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</si>
  <si>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</si>
  <si>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</si>
  <si>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</si>
  <si>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</si>
  <si>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</si>
  <si>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</si>
  <si>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</si>
  <si>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</si>
  <si>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</si>
  <si>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</si>
  <si>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</si>
  <si>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</si>
  <si>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</si>
  <si>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</si>
  <si>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</si>
  <si>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</si>
  <si>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</si>
  <si>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</si>
  <si>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</si>
  <si>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</si>
  <si>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</si>
  <si>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</si>
  <si>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</si>
  <si>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</si>
  <si>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</si>
  <si>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</si>
  <si>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</si>
  <si>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</si>
  <si>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</si>
  <si>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</si>
  <si>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</si>
  <si>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</si>
  <si>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</si>
  <si>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</si>
  <si>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</si>
  <si>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</si>
  <si>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</si>
  <si>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</si>
  <si>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</si>
  <si>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</si>
  <si>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</si>
  <si>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</si>
  <si>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</si>
  <si>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</si>
  <si>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</si>
  <si>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</si>
  <si>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</si>
  <si>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</si>
  <si>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</si>
  <si>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</si>
  <si>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</si>
  <si>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</si>
  <si>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</si>
  <si>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</si>
  <si>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</si>
  <si>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</si>
  <si>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</si>
  <si>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</si>
  <si>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</si>
  <si>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</si>
  <si>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</si>
  <si>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</si>
  <si>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</si>
  <si>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</si>
  <si>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</si>
  <si>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</si>
  <si>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</si>
  <si>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</si>
  <si>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</si>
  <si>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</si>
  <si>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</si>
  <si>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</si>
  <si>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</si>
  <si>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</si>
  <si>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</si>
  <si>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</si>
  <si>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</si>
  <si>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</si>
  <si>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</si>
  <si>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</si>
  <si>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</si>
  <si>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</si>
  <si>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</si>
  <si>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</si>
  <si>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</si>
  <si>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</si>
  <si>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</si>
  <si>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</si>
  <si>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</si>
  <si>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</si>
  <si>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</si>
  <si>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</si>
  <si>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</si>
  <si>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</si>
  <si>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</si>
  <si>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</si>
  <si>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</si>
  <si>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</si>
  <si>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</si>
  <si>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</si>
  <si>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</si>
  <si>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</si>
  <si>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</si>
  <si>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</si>
  <si>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</si>
  <si>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</si>
  <si>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</si>
  <si>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</si>
  <si>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</si>
  <si>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</si>
  <si>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</si>
  <si>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</si>
  <si>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</si>
  <si>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</si>
  <si>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</si>
  <si>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</si>
  <si>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</si>
  <si>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</si>
  <si>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</si>
  <si>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</si>
  <si>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</si>
  <si>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</si>
  <si>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</si>
  <si>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</si>
  <si>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</si>
  <si>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</si>
  <si>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</si>
  <si>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</si>
  <si>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</si>
  <si>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</si>
  <si>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</si>
  <si>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</si>
  <si>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</si>
  <si>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</si>
  <si>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</si>
  <si>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</si>
  <si>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</si>
  <si>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</si>
  <si>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</si>
  <si>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</si>
  <si>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</si>
  <si>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</si>
  <si>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</si>
  <si>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</si>
  <si>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</si>
  <si>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</si>
  <si>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</si>
  <si>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</si>
  <si>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</si>
  <si>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</si>
  <si>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</si>
  <si>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</si>
  <si>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</si>
  <si>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</si>
  <si>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</si>
  <si>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</si>
  <si>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</si>
  <si>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</si>
  <si>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</si>
  <si>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</si>
  <si>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</si>
  <si>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</si>
  <si>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</si>
  <si>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</si>
  <si>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</si>
  <si>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</si>
  <si>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</si>
  <si>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</si>
  <si>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</si>
  <si>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</si>
  <si>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</si>
  <si>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</si>
  <si>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</si>
  <si>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</si>
  <si>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</si>
  <si>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</si>
  <si>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</si>
  <si>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</si>
  <si>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</si>
  <si>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</si>
  <si>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</si>
  <si>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</si>
  <si>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</si>
  <si>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</si>
  <si>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</si>
  <si>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</si>
  <si>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</si>
  <si>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</si>
  <si>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</si>
  <si>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</si>
  <si>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</si>
  <si>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</si>
  <si>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</si>
  <si>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</si>
  <si>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</si>
  <si>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</si>
  <si>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</si>
  <si>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</si>
  <si>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</si>
  <si>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</si>
  <si>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</si>
  <si>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</si>
  <si>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</si>
  <si>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</si>
  <si>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</si>
  <si>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</si>
  <si>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</si>
  <si>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</si>
  <si>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</si>
  <si>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</si>
  <si>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</si>
  <si>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</si>
  <si>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</si>
  <si>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</si>
  <si>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</si>
  <si>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</si>
  <si>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</si>
  <si>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</si>
  <si>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</si>
  <si>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</si>
  <si>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</si>
  <si>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</si>
  <si>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</si>
  <si>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</si>
  <si>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</si>
  <si>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</si>
  <si>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</si>
  <si>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</si>
  <si>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</si>
  <si>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</si>
  <si>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</si>
  <si>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</si>
  <si>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</si>
  <si>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</si>
  <si>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</si>
  <si>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</si>
  <si>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</si>
  <si>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</si>
  <si>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</si>
  <si>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</si>
  <si>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</si>
  <si>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</si>
  <si>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</si>
  <si>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</si>
  <si>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</si>
  <si>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</si>
  <si>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</si>
  <si>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</si>
  <si>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</si>
  <si>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</si>
  <si>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</si>
  <si>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</si>
  <si>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</si>
  <si>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</si>
  <si>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</si>
  <si>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</si>
  <si>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</si>
  <si>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</si>
  <si>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</si>
  <si>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</si>
  <si>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</si>
  <si>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</si>
  <si>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</si>
  <si>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</si>
  <si>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</si>
  <si>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</si>
  <si>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</si>
  <si>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</si>
  <si>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</si>
  <si>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</si>
  <si>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</si>
  <si>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</si>
  <si>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</si>
  <si>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</si>
  <si>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</si>
  <si>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</si>
  <si>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</si>
  <si>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</si>
  <si>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</si>
  <si>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</si>
  <si>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</si>
  <si>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</si>
  <si>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</si>
  <si>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</si>
  <si>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</si>
  <si>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</si>
  <si>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</si>
  <si>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</si>
  <si>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</si>
  <si>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</si>
  <si>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</si>
  <si>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</si>
  <si>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</si>
  <si>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</si>
  <si>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</si>
  <si>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</si>
  <si>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</si>
  <si>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</si>
  <si>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</si>
  <si>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</si>
  <si>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</si>
  <si>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</si>
  <si>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</si>
  <si>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</si>
  <si>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</si>
  <si>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</si>
  <si>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</si>
  <si>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</si>
  <si>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</si>
  <si>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</si>
  <si>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</si>
  <si>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</si>
  <si>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</si>
  <si>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</si>
  <si>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</si>
  <si>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</si>
  <si>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</si>
  <si>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</si>
  <si>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</si>
  <si>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</si>
  <si>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</si>
  <si>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</si>
  <si>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</si>
  <si>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</si>
  <si>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</si>
  <si>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</si>
  <si>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</si>
  <si>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</si>
  <si>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</si>
  <si>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</si>
  <si>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</si>
  <si>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</si>
  <si>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</si>
  <si>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</si>
  <si>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</si>
  <si>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</si>
  <si>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</si>
  <si>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</si>
  <si>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</si>
  <si>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</si>
  <si>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</si>
  <si>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</si>
  <si>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</si>
  <si>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</si>
  <si>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</si>
  <si>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</si>
  <si>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</si>
  <si>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</si>
  <si>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</si>
  <si>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</si>
  <si>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</si>
  <si>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</si>
  <si>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</si>
  <si>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</si>
  <si>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</si>
  <si>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</si>
  <si>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</si>
  <si>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</si>
  <si>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</si>
  <si>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</si>
  <si>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</si>
  <si>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</si>
  <si>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</si>
  <si>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</si>
  <si>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</si>
  <si>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</si>
  <si>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</si>
  <si>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</si>
  <si>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</si>
  <si>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</si>
  <si>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</si>
  <si>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</si>
  <si>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</si>
  <si>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</si>
  <si>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</si>
  <si>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</si>
  <si>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</si>
  <si>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</si>
  <si>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</si>
  <si>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</si>
  <si>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</si>
  <si>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</si>
  <si>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</si>
  <si>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</si>
  <si>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</si>
  <si>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</si>
  <si>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</si>
  <si>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</si>
  <si>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</si>
  <si>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</si>
  <si>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</si>
  <si>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</si>
  <si>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</si>
  <si>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</si>
  <si>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</si>
  <si>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</si>
  <si>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</si>
  <si>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</si>
  <si>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</si>
  <si>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</si>
  <si>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</si>
  <si>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</si>
  <si>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</si>
  <si>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</si>
  <si>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</si>
  <si>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</si>
  <si>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</si>
  <si>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</si>
  <si>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</si>
  <si>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</si>
  <si>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</si>
  <si>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</si>
  <si>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</si>
  <si>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</si>
  <si>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</si>
  <si>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</si>
  <si>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</si>
  <si>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</si>
  <si>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</si>
  <si>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</si>
  <si>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</si>
  <si>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</si>
  <si>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</si>
  <si>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</si>
  <si>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</si>
  <si>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</si>
  <si>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</si>
  <si>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</si>
  <si>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</si>
  <si>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</si>
  <si>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</si>
  <si>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</si>
  <si>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</si>
  <si>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</si>
  <si>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</si>
  <si>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</si>
  <si>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</si>
  <si>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</si>
  <si>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</si>
  <si>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</si>
  <si>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</si>
  <si>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</si>
  <si>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</si>
  <si>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</si>
  <si>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</si>
  <si>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</si>
  <si>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</si>
  <si>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</si>
  <si>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</si>
  <si>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</si>
  <si>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</si>
  <si>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</si>
  <si>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</si>
  <si>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</si>
  <si>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</si>
  <si>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</si>
  <si>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</si>
  <si>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</si>
  <si>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</si>
  <si>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</si>
  <si>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</si>
  <si>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</si>
  <si>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</si>
  <si>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</si>
  <si>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</si>
  <si>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</si>
  <si>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</si>
  <si>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</si>
  <si>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</si>
  <si>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</si>
  <si>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</si>
  <si>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</si>
  <si>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</si>
  <si>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</si>
  <si>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</si>
  <si>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</si>
  <si>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</si>
  <si>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</si>
  <si>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</si>
  <si>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</si>
  <si>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</si>
  <si>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</si>
  <si>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</si>
  <si>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</si>
  <si>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</si>
  <si>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</si>
  <si>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</si>
  <si>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</si>
  <si>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</si>
  <si>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</si>
  <si>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</si>
  <si>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</si>
  <si>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</si>
  <si>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</si>
  <si>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</si>
  <si>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</si>
  <si>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</si>
  <si>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</si>
  <si>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</si>
  <si>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</si>
  <si>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</si>
  <si>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</si>
  <si>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</si>
  <si>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</si>
  <si>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</si>
  <si>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</si>
  <si>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</si>
  <si>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</si>
  <si>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</si>
  <si>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</si>
  <si>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</si>
  <si>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</si>
  <si>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</si>
  <si>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</si>
  <si>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</si>
  <si>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</si>
  <si>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</si>
  <si>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</si>
  <si>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</si>
  <si>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</si>
  <si>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</si>
  <si>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</si>
  <si>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</si>
  <si>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</si>
  <si>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</si>
  <si>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</si>
  <si>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</si>
  <si>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</si>
  <si>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</si>
  <si>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</si>
  <si>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</si>
  <si>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</si>
  <si>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</si>
  <si>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</si>
  <si>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</si>
  <si>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</si>
  <si>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</si>
  <si>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</si>
  <si>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</si>
  <si>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</si>
  <si>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</si>
  <si>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</si>
  <si>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</si>
  <si>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</si>
  <si>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</si>
  <si>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</si>
  <si>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</si>
  <si>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</si>
  <si>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</si>
  <si>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</si>
  <si>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</si>
  <si>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</si>
  <si>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</si>
  <si>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</si>
  <si>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</si>
  <si>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</si>
  <si>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</si>
  <si>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</si>
  <si>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</si>
  <si>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</si>
  <si>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</si>
  <si>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</si>
  <si>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</si>
  <si>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</si>
  <si>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</si>
  <si>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</si>
  <si>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</si>
  <si>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</si>
  <si>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</si>
  <si>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</si>
  <si>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</si>
  <si>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</si>
  <si>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</si>
  <si>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</si>
  <si>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</si>
  <si>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</si>
  <si>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</si>
  <si>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</si>
  <si>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</si>
  <si>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</si>
  <si>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</si>
  <si>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</si>
  <si>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</si>
  <si>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</si>
  <si>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</si>
  <si>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</si>
  <si>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</si>
  <si>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</si>
  <si>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</si>
  <si>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</si>
  <si>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</si>
  <si>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</si>
  <si>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</si>
  <si>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</si>
  <si>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</si>
  <si>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</si>
  <si>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</si>
  <si>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</si>
  <si>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</si>
  <si>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</si>
  <si>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</si>
  <si>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</si>
  <si>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</si>
  <si>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</si>
  <si>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</si>
  <si>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</si>
  <si>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</si>
  <si>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</si>
  <si>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</si>
  <si>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</si>
  <si>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</si>
  <si>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</si>
  <si>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</si>
  <si>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</si>
  <si>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</si>
  <si>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</si>
  <si>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</si>
  <si>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</si>
  <si>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</si>
  <si>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</si>
  <si>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</si>
  <si>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</si>
  <si>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</si>
  <si>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</si>
  <si>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</si>
  <si>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</si>
  <si>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</si>
  <si>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</si>
  <si>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</si>
  <si>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</si>
  <si>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</si>
  <si>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</si>
  <si>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</si>
  <si>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</si>
  <si>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</si>
  <si>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</si>
  <si>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</si>
  <si>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</si>
  <si>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</si>
  <si>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</si>
  <si>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</si>
  <si>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</si>
  <si>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</si>
  <si>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</si>
  <si>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</si>
  <si>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</si>
  <si>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</si>
  <si>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</si>
  <si>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</si>
  <si>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</si>
  <si>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</si>
  <si>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</si>
  <si>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</si>
  <si>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</si>
  <si>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</si>
  <si>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</si>
  <si>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</si>
  <si>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</si>
  <si>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</si>
  <si>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</si>
  <si>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</si>
  <si>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</si>
  <si>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</si>
  <si>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</si>
  <si>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</si>
  <si>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</si>
  <si>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</si>
  <si>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</si>
  <si>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</si>
  <si>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</si>
  <si>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</si>
  <si>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</si>
  <si>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</si>
  <si>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</si>
  <si>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</si>
  <si>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</si>
  <si>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</si>
  <si>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</si>
  <si>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</si>
  <si>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</si>
  <si>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</si>
  <si>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</si>
  <si>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</si>
  <si>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</si>
  <si>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</si>
  <si>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</si>
  <si>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</si>
  <si>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</si>
  <si>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</si>
  <si>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</si>
  <si>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</si>
  <si>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</si>
  <si>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</si>
  <si>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</si>
  <si>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</si>
  <si>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</si>
  <si>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</si>
  <si>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</si>
  <si>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</si>
  <si>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</si>
  <si>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</si>
  <si>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</si>
  <si>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</si>
  <si>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</si>
  <si>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</si>
  <si>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</si>
  <si>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</si>
  <si>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</si>
  <si>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</si>
  <si>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</si>
  <si>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</si>
  <si>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</si>
  <si>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</si>
  <si>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</si>
  <si>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</si>
  <si>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</si>
  <si>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</si>
  <si>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</si>
  <si>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</si>
  <si>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</si>
  <si>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</si>
  <si>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</si>
  <si>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</si>
  <si>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</si>
  <si>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</si>
  <si>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</si>
  <si>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</si>
  <si>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</si>
  <si>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</si>
  <si>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</si>
  <si>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</si>
  <si>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</si>
  <si>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</si>
  <si>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</si>
  <si>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</si>
  <si>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</si>
  <si>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</si>
  <si>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</si>
  <si>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</si>
  <si>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</si>
  <si>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</si>
  <si>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</si>
  <si>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</si>
  <si>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</si>
  <si>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</si>
  <si>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</si>
  <si>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</si>
  <si>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</si>
  <si>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</si>
  <si>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</si>
  <si>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</si>
  <si>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</si>
  <si>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</si>
  <si>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</si>
  <si>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</si>
  <si>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</si>
  <si>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</si>
  <si>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</si>
  <si>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</si>
  <si>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</si>
  <si>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</si>
  <si>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</si>
  <si>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</si>
  <si>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</si>
  <si>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</si>
  <si>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</si>
  <si>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</si>
  <si>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</si>
  <si>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</si>
  <si>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</si>
  <si>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</si>
  <si>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</si>
  <si>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</si>
  <si>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</si>
  <si>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</si>
  <si>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</si>
  <si>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</si>
  <si>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</si>
  <si>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</si>
  <si>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</si>
  <si>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</si>
  <si>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</si>
  <si>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</si>
  <si>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</si>
  <si>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</si>
  <si>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</si>
  <si>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</si>
  <si>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</si>
  <si>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</si>
  <si>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</si>
  <si>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</si>
  <si>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</si>
  <si>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</si>
  <si>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</si>
  <si>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</si>
  <si>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</si>
  <si>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</si>
  <si>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</si>
  <si>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</si>
  <si>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</si>
  <si>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</si>
  <si>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</si>
  <si>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</si>
  <si>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</si>
  <si>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</si>
  <si>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</si>
  <si>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</si>
  <si>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</si>
  <si>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</si>
  <si>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</si>
  <si>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</si>
  <si>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</si>
  <si>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</si>
  <si>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</si>
  <si>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</si>
  <si>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</si>
  <si>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</si>
  <si>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</si>
  <si>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</si>
  <si>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</si>
  <si>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</si>
  <si>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</si>
  <si>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</si>
  <si>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</si>
  <si>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</si>
  <si>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</si>
  <si>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</si>
  <si>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</si>
  <si>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</si>
  <si>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</si>
  <si>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</si>
  <si>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</si>
  <si>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</si>
  <si>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</si>
  <si>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</si>
  <si>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</si>
  <si>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</si>
  <si>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</si>
  <si>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</si>
  <si>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</si>
  <si>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</si>
  <si>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</si>
  <si>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</si>
  <si>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</si>
  <si>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</si>
  <si>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</si>
  <si>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</si>
  <si>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</si>
  <si>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</si>
  <si>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</si>
  <si>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</si>
  <si>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</si>
  <si>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</si>
  <si>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</si>
  <si>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</si>
  <si>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</si>
  <si>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</si>
  <si>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</si>
  <si>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</si>
  <si>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</si>
  <si>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</si>
  <si>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</si>
  <si>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</si>
  <si>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</si>
  <si>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</si>
  <si>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</si>
  <si>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</si>
  <si>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</si>
  <si>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</si>
  <si>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</si>
  <si>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</si>
  <si>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</si>
  <si>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</si>
  <si>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</si>
  <si>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</si>
  <si>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</si>
  <si>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</si>
  <si>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</si>
  <si>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</si>
  <si>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</si>
  <si>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</si>
  <si>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</si>
  <si>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</si>
  <si>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</si>
  <si>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</si>
  <si>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</si>
  <si>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</si>
  <si>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</si>
  <si>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</si>
  <si>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</si>
  <si>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</si>
  <si>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</si>
  <si>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</si>
  <si>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</si>
  <si>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</si>
  <si>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</si>
  <si>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</si>
  <si>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</si>
  <si>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</si>
  <si>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</si>
  <si>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</si>
  <si>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</si>
  <si>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</si>
  <si>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</si>
  <si>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</si>
  <si>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</si>
  <si>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</si>
  <si>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</si>
  <si>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</si>
  <si>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</si>
  <si>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</si>
  <si>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</si>
  <si>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</si>
  <si>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</si>
  <si>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</si>
  <si>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</si>
  <si>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</si>
  <si>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</si>
  <si>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</si>
  <si>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</si>
  <si>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</si>
  <si>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</si>
  <si>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</si>
  <si>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</si>
  <si>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</si>
  <si>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</si>
  <si>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</si>
  <si>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</si>
  <si>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</si>
  <si>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</si>
  <si>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</si>
  <si>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</si>
  <si>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</si>
  <si>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</si>
  <si>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</si>
  <si>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</si>
  <si>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</si>
  <si>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</si>
  <si>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</si>
  <si>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</si>
  <si>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</si>
  <si>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</si>
  <si>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</si>
  <si>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</si>
  <si>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</si>
  <si>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</si>
  <si>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</si>
  <si>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</si>
  <si>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</si>
  <si>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</si>
  <si>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</si>
  <si>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</si>
  <si>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</si>
  <si>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</si>
  <si>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</si>
  <si>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</si>
  <si>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</si>
  <si>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</si>
  <si>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</si>
  <si>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</si>
  <si>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</si>
  <si>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</si>
  <si>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</si>
  <si>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</si>
  <si>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</si>
  <si>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</si>
  <si>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</si>
  <si>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</si>
  <si>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</si>
  <si>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</si>
  <si>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</si>
  <si>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</si>
  <si>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</si>
  <si>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</si>
  <si>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</si>
  <si>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</si>
  <si>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</si>
  <si>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</si>
  <si>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</si>
  <si>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</si>
  <si>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</si>
  <si>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</si>
  <si>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</si>
  <si>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</si>
  <si>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</si>
  <si>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</si>
  <si>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</si>
  <si>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</si>
  <si>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</si>
  <si>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</si>
  <si>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</si>
  <si>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</si>
  <si>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</si>
  <si>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</si>
  <si>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</si>
  <si>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</si>
  <si>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</si>
  <si>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</si>
  <si>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</si>
  <si>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</si>
  <si>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</si>
  <si>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</si>
  <si>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</si>
  <si>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</si>
  <si>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</si>
  <si>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</si>
  <si>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</si>
  <si>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</si>
  <si>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</si>
  <si>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</si>
  <si>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</si>
  <si>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</si>
  <si>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</si>
  <si>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</si>
  <si>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</si>
  <si>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</si>
  <si>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</si>
  <si>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</si>
  <si>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</si>
  <si>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</si>
  <si>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</si>
  <si>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</si>
  <si>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</si>
  <si>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</si>
  <si>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</si>
  <si>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</si>
  <si>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</si>
  <si>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</si>
  <si>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</si>
  <si>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</si>
  <si>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</si>
  <si>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</si>
  <si>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</si>
  <si>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</si>
  <si>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</si>
  <si>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</si>
  <si>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</si>
  <si>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</si>
  <si>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</si>
  <si>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</si>
  <si>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</si>
  <si>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</si>
  <si>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</si>
  <si>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</si>
  <si>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</si>
  <si>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</si>
  <si>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</si>
  <si>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</si>
  <si>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</si>
  <si>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</si>
  <si>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</si>
  <si>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</si>
  <si>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</si>
  <si>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</si>
  <si>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</si>
  <si>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</si>
  <si>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</si>
  <si>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</si>
  <si>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</si>
  <si>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</si>
  <si>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</si>
  <si>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</si>
  <si>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</si>
  <si>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</si>
  <si>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</si>
  <si>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</si>
  <si>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</si>
  <si>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</si>
  <si>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</si>
  <si>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</si>
  <si>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</si>
  <si>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</si>
  <si>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</si>
  <si>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</si>
  <si>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</si>
  <si>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</si>
  <si>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</si>
  <si>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</si>
  <si>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</si>
  <si>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</si>
  <si>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</si>
  <si>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</si>
  <si>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</si>
  <si>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</si>
  <si>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</si>
  <si>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</si>
  <si>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</si>
  <si>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</si>
  <si>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</si>
  <si>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</si>
  <si>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</si>
  <si>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</si>
  <si>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</si>
  <si>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</si>
  <si>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</si>
  <si>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</si>
  <si>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</si>
  <si>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</si>
  <si>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</si>
  <si>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</si>
  <si>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</si>
  <si>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</si>
  <si>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</si>
  <si>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</si>
  <si>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</si>
  <si>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</si>
  <si>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</si>
  <si>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</si>
  <si>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</si>
  <si>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</si>
  <si>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</si>
  <si>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</si>
  <si>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</si>
  <si>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</si>
  <si>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</si>
  <si>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</si>
  <si>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</si>
  <si>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</si>
  <si>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</si>
  <si>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</si>
  <si>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</si>
  <si>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</si>
  <si>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</si>
  <si>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</si>
  <si>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</si>
  <si>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</si>
  <si>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</si>
  <si>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</si>
  <si>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</si>
  <si>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</si>
  <si>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</si>
  <si>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</si>
  <si>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</si>
  <si>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</si>
  <si>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</si>
  <si>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</si>
  <si>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</si>
  <si>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</si>
  <si>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</si>
  <si>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</si>
  <si>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</si>
  <si>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</si>
  <si>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</si>
  <si>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</si>
  <si>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</si>
  <si>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</si>
  <si>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</si>
  <si>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</si>
  <si>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</si>
  <si>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</si>
  <si>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</si>
  <si>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</si>
  <si>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</si>
  <si>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</si>
  <si>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</si>
  <si>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</si>
  <si>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</si>
  <si>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</si>
  <si>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</si>
  <si>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</si>
  <si>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</si>
  <si>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</si>
  <si>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</si>
  <si>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</si>
  <si>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</si>
  <si>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</si>
  <si>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</si>
  <si>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</si>
  <si>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</si>
  <si>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</si>
  <si>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</si>
  <si>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</si>
  <si>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</si>
  <si>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</si>
  <si>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</si>
  <si>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</si>
  <si>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</si>
  <si>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</si>
  <si>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</si>
  <si>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</si>
  <si>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</si>
  <si>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</si>
  <si>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</si>
  <si>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</si>
  <si>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</si>
  <si>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</si>
  <si>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</si>
  <si>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</si>
  <si>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</si>
  <si>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</si>
  <si>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</si>
  <si>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</si>
  <si>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</si>
  <si>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</si>
  <si>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</si>
  <si>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</si>
  <si>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</si>
  <si>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</si>
  <si>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</si>
  <si>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</si>
  <si>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</si>
  <si>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</si>
  <si>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</si>
  <si>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</si>
  <si>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</si>
  <si>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</si>
  <si>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</si>
  <si>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</si>
  <si>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</si>
  <si>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</si>
  <si>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</si>
  <si>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</si>
  <si>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</si>
  <si>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</si>
  <si>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</si>
  <si>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</si>
  <si>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</si>
  <si>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</si>
  <si>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</si>
  <si>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</si>
  <si>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</si>
  <si>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</si>
  <si>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</si>
  <si>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</si>
  <si>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</si>
  <si>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</si>
  <si>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</si>
  <si>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</si>
  <si>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</si>
  <si>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</si>
  <si>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</si>
  <si>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</si>
  <si>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</si>
  <si>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</si>
  <si>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</si>
  <si>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</si>
  <si>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</si>
  <si>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</si>
  <si>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</si>
  <si>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</si>
  <si>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</si>
  <si>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</si>
  <si>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</si>
  <si>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</si>
  <si>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</si>
  <si>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</si>
  <si>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</si>
  <si>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</si>
  <si>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</si>
  <si>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</si>
  <si>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</si>
  <si>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</si>
  <si>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</si>
  <si>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</si>
  <si>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</si>
  <si>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</si>
  <si>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</si>
  <si>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</si>
  <si>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</si>
  <si>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</si>
  <si>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</si>
  <si>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</si>
  <si>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</si>
  <si>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</si>
  <si>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</si>
  <si>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</si>
  <si>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</si>
  <si>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</si>
  <si>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</si>
  <si>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</si>
  <si>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</si>
  <si>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</si>
  <si>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</si>
  <si>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</si>
  <si>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</si>
  <si>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</si>
  <si>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</si>
  <si>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</si>
  <si>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</si>
  <si>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</si>
  <si>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</si>
  <si>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</si>
  <si>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</si>
  <si>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</si>
  <si>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</si>
  <si>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</si>
  <si>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</si>
  <si>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</si>
  <si>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</si>
  <si>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</si>
  <si>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</si>
  <si>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</si>
  <si>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</si>
  <si>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</si>
  <si>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</si>
  <si>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</si>
  <si>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</si>
  <si>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</si>
  <si>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</si>
  <si>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</si>
  <si>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</si>
  <si>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</si>
  <si>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</si>
  <si>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</si>
  <si>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</si>
  <si>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</si>
  <si>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</si>
  <si>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</si>
  <si>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</si>
  <si>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</si>
  <si>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</si>
  <si>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</si>
  <si>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</si>
  <si>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</si>
  <si>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</si>
  <si>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</si>
  <si>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</si>
  <si>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</si>
  <si>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</si>
  <si>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</si>
  <si>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</si>
  <si>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</si>
  <si>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</si>
  <si>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</si>
  <si>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</si>
  <si>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</si>
  <si>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</si>
  <si>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</si>
  <si>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</si>
  <si>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</si>
  <si>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</si>
  <si>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</si>
  <si>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</si>
  <si>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</si>
  <si>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</si>
  <si>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</si>
  <si>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</si>
  <si>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</si>
  <si>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</si>
  <si>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</si>
  <si>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</si>
  <si>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</si>
  <si>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</si>
  <si>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</si>
  <si>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</si>
  <si>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</si>
  <si>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</si>
  <si>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</si>
  <si>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</si>
  <si>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</si>
  <si>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</si>
  <si>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</si>
  <si>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</si>
  <si>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</si>
  <si>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</si>
  <si>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</si>
  <si>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</si>
  <si>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</si>
  <si>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</si>
  <si>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</si>
  <si>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</si>
  <si>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</si>
  <si>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</si>
  <si>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</si>
  <si>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</si>
  <si>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</si>
  <si>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</si>
  <si>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</si>
  <si>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</si>
  <si>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</si>
  <si>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</si>
  <si>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</si>
  <si>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</si>
  <si>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</si>
  <si>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</si>
  <si>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</si>
  <si>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</si>
  <si>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</si>
  <si>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</si>
  <si>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</si>
  <si>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</si>
  <si>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</si>
  <si>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</si>
  <si>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</si>
  <si>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</si>
  <si>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</si>
  <si>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</si>
  <si>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</si>
  <si>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</si>
  <si>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</si>
  <si>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</si>
  <si>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</si>
  <si>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</si>
  <si>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</si>
  <si>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</si>
  <si>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</si>
  <si>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</si>
  <si>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</si>
  <si>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</si>
  <si>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</si>
  <si>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</si>
  <si>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</si>
  <si>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</si>
  <si>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</si>
  <si>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</si>
  <si>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</si>
  <si>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</si>
  <si>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</si>
  <si>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</si>
  <si>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</si>
  <si>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</si>
  <si>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</si>
  <si>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</si>
  <si>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</si>
  <si>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</si>
  <si>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</si>
  <si>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</si>
  <si>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</si>
  <si>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</si>
  <si>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</si>
  <si>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</si>
  <si>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</si>
  <si>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</si>
  <si>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</si>
  <si>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</si>
  <si>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</si>
  <si>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</si>
  <si>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</si>
  <si>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</si>
  <si>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</si>
  <si>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</si>
  <si>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</si>
  <si>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</si>
  <si>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</si>
  <si>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</si>
  <si>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</si>
  <si>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</si>
  <si>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</si>
  <si>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</si>
  <si>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</si>
  <si>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</si>
  <si>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</si>
  <si>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</si>
  <si>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</si>
  <si>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</si>
  <si>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</si>
  <si>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</si>
  <si>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</si>
  <si>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</si>
  <si>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</si>
  <si>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</si>
  <si>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</si>
  <si>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</si>
  <si>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</si>
  <si>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</si>
  <si>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</si>
  <si>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</si>
  <si>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</si>
  <si>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</si>
  <si>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</si>
  <si>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</si>
  <si>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</si>
  <si>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</si>
  <si>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</si>
  <si>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</si>
  <si>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</si>
  <si>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</si>
  <si>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</si>
  <si>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</si>
  <si>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</si>
  <si>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</si>
  <si>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</si>
  <si>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</si>
  <si>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</si>
  <si>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</si>
  <si>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</si>
  <si>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</si>
  <si>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</si>
  <si>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</si>
  <si>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</si>
  <si>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</si>
  <si>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</si>
  <si>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</si>
  <si>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</si>
  <si>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</si>
  <si>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</si>
  <si>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</si>
  <si>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</si>
  <si>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</si>
  <si>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</si>
  <si>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</si>
  <si>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</si>
  <si>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</si>
  <si>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</si>
  <si>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</si>
  <si>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</si>
  <si>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</si>
  <si>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</si>
  <si>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</si>
  <si>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</si>
  <si>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</si>
  <si>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</si>
  <si>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</si>
  <si>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</si>
  <si>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</si>
  <si>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</si>
  <si>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</si>
  <si>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</si>
  <si>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</si>
  <si>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</si>
  <si>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</si>
  <si>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</si>
  <si>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</si>
  <si>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</si>
  <si>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</si>
  <si>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</si>
  <si>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</si>
  <si>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</si>
  <si>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</si>
  <si>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</si>
  <si>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</si>
  <si>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</si>
  <si>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</si>
  <si>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</si>
  <si>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</si>
  <si>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</si>
  <si>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</si>
  <si>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</si>
  <si>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</si>
  <si>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</si>
  <si>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</si>
  <si>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</si>
  <si>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</si>
  <si>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</si>
  <si>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</si>
  <si>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</si>
  <si>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</si>
  <si>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</si>
  <si>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</si>
  <si>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</si>
  <si>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</si>
  <si>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</si>
  <si>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</si>
  <si>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</si>
  <si>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</si>
  <si>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</si>
  <si>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</si>
  <si>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</si>
  <si>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</si>
  <si>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</si>
  <si>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</si>
  <si>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</si>
  <si>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</si>
  <si>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</si>
  <si>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</si>
  <si>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</si>
  <si>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</si>
  <si>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</si>
  <si>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</si>
  <si>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</si>
  <si>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</si>
  <si>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</si>
  <si>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</si>
  <si>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</si>
  <si>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</si>
  <si>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</si>
  <si>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</si>
  <si>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</si>
  <si>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</si>
  <si>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</si>
  <si>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</si>
  <si>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</si>
  <si>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</si>
  <si>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</si>
  <si>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</si>
  <si>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</si>
  <si>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</si>
  <si>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</si>
  <si>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</si>
  <si>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</si>
  <si>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</si>
  <si>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</si>
  <si>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</si>
  <si>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</si>
  <si>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</si>
  <si>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</si>
  <si>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</si>
  <si>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</si>
  <si>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</si>
  <si>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</si>
  <si>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</si>
  <si>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</si>
  <si>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</si>
  <si>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</si>
  <si>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</si>
  <si>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</si>
  <si>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</si>
  <si>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</si>
  <si>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</si>
  <si>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</si>
  <si>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</si>
  <si>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</si>
  <si>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</si>
  <si>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</si>
  <si>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</si>
  <si>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</si>
  <si>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</si>
  <si>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</si>
  <si>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</si>
  <si>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</si>
  <si>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</si>
  <si>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</si>
  <si>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</si>
  <si>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</si>
  <si>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</si>
  <si>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</si>
  <si>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</si>
  <si>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</si>
  <si>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</si>
  <si>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</si>
  <si>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</si>
  <si>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</si>
  <si>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</si>
  <si>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</si>
  <si>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</si>
  <si>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</si>
  <si>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</si>
  <si>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</si>
  <si>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</si>
  <si>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</si>
  <si>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</si>
  <si>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</si>
  <si>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</si>
  <si>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</si>
  <si>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</si>
  <si>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</si>
  <si>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</si>
  <si>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</si>
  <si>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</si>
  <si>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</si>
  <si>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</si>
  <si>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</si>
  <si>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</si>
  <si>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</si>
  <si>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</si>
  <si>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</si>
  <si>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</si>
  <si>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</si>
  <si>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</si>
  <si>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</si>
  <si>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</si>
  <si>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</si>
  <si>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</si>
  <si>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</si>
  <si>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</si>
  <si>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</si>
  <si>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</si>
  <si>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</si>
  <si>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</si>
  <si>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</si>
  <si>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</si>
  <si>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</si>
  <si>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</si>
  <si>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</si>
  <si>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</si>
  <si>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</si>
  <si>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</si>
  <si>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</si>
  <si>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</si>
  <si>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</si>
  <si>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</si>
  <si>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</si>
  <si>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</si>
  <si>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</si>
  <si>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</si>
  <si>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</si>
  <si>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</si>
  <si>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</si>
  <si>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</si>
  <si>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</si>
  <si>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</si>
  <si>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</si>
  <si>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</si>
  <si>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</si>
  <si>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</si>
  <si>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</si>
  <si>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</si>
  <si>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</si>
  <si>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</si>
  <si>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</si>
  <si>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</si>
  <si>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</si>
  <si>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</si>
  <si>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</si>
  <si>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</si>
  <si>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</si>
  <si>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</si>
  <si>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</si>
  <si>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</si>
  <si>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</si>
  <si>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</si>
  <si>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</si>
  <si>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</si>
  <si>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</si>
  <si>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</si>
  <si>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</si>
  <si>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</si>
  <si>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</si>
  <si>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</si>
  <si>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</si>
  <si>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</si>
  <si>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</si>
  <si>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</si>
  <si>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</si>
  <si>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</si>
  <si>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</si>
  <si>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</si>
  <si>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</si>
  <si>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</si>
  <si>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</si>
  <si>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</si>
  <si>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</si>
  <si>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</si>
  <si>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</si>
  <si>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</si>
  <si>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</si>
  <si>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</si>
  <si>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</si>
  <si>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</si>
  <si>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</si>
  <si>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</si>
  <si>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</si>
  <si>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</si>
  <si>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</si>
  <si>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</si>
  <si>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</si>
  <si>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</si>
  <si>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</si>
  <si>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</si>
  <si>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</si>
  <si>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</si>
  <si>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</si>
  <si>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</si>
  <si>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</si>
  <si>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</si>
  <si>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</si>
  <si>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</si>
  <si>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</si>
  <si>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</si>
  <si>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</si>
  <si>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</si>
  <si>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</si>
  <si>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</si>
  <si>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</si>
  <si>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</si>
  <si>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</si>
  <si>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</si>
  <si>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</si>
  <si>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</si>
  <si>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</si>
  <si>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</si>
  <si>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</si>
  <si>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</si>
  <si>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</si>
  <si>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</si>
  <si>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</si>
  <si>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</si>
  <si>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</si>
  <si>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</si>
  <si>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</si>
  <si>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</si>
  <si>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</si>
  <si>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</si>
  <si>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</si>
  <si>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</si>
  <si>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</si>
  <si>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</si>
  <si>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</si>
  <si>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</si>
  <si>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</si>
  <si>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</si>
  <si>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</si>
  <si>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</si>
  <si>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</si>
  <si>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</si>
  <si>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</si>
  <si>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</si>
  <si>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</si>
  <si>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</si>
  <si>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</si>
  <si>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</si>
  <si>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</si>
  <si>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</si>
  <si>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</si>
  <si>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</si>
  <si>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</si>
  <si>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</si>
  <si>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</si>
  <si>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</si>
  <si>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</si>
  <si>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</si>
  <si>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</si>
  <si>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</si>
  <si>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</si>
  <si>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</si>
  <si>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</si>
  <si>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</si>
  <si>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</si>
  <si>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</si>
  <si>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</si>
  <si>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</si>
  <si>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</si>
  <si>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</si>
  <si>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</si>
  <si>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</si>
  <si>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</si>
  <si>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</si>
  <si>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</si>
  <si>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</si>
  <si>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</si>
  <si>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</si>
  <si>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</si>
  <si>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</si>
  <si>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</si>
  <si>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</si>
  <si>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</si>
  <si>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</si>
  <si>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</si>
  <si>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</si>
  <si>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</si>
  <si>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</si>
  <si>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</si>
  <si>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</si>
  <si>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</si>
  <si>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</si>
  <si>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</si>
  <si>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</si>
  <si>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</si>
  <si>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</si>
  <si>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</si>
  <si>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</si>
  <si>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</si>
  <si>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</si>
  <si>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</si>
  <si>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</si>
  <si>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</si>
  <si>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</si>
  <si>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</si>
  <si>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</si>
  <si>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</si>
  <si>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</si>
  <si>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</si>
  <si>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</si>
  <si>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</si>
  <si>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</si>
  <si>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</si>
  <si>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</si>
  <si>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</si>
  <si>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</si>
  <si>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</si>
  <si>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</si>
  <si>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</si>
  <si>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</si>
  <si>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</si>
  <si>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</si>
  <si>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</si>
  <si>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</si>
  <si>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</si>
  <si>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</si>
  <si>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</si>
  <si>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</si>
  <si>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</si>
  <si>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</si>
  <si>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</si>
  <si>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</si>
  <si>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</si>
  <si>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</si>
  <si>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</si>
  <si>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</si>
  <si>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</si>
  <si>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</si>
  <si>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</si>
  <si>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</si>
  <si>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</si>
  <si>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</si>
  <si>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</si>
  <si>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</si>
  <si>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</si>
  <si>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</si>
  <si>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</si>
  <si>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</si>
  <si>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</si>
  <si>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</si>
  <si>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</si>
  <si>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</si>
  <si>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</si>
  <si>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</si>
  <si>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</si>
  <si>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</si>
  <si>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</si>
  <si>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</si>
  <si>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</si>
  <si>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</si>
  <si>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</si>
  <si>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</si>
  <si>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</si>
  <si>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</si>
  <si>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</si>
  <si>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</si>
  <si>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</si>
  <si>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</si>
  <si>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</si>
  <si>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</si>
  <si>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</si>
  <si>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</si>
  <si>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</si>
  <si>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</si>
  <si>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</si>
  <si>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</si>
  <si>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</si>
  <si>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</si>
  <si>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</si>
  <si>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</si>
  <si>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</si>
  <si>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</si>
  <si>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</si>
  <si>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</si>
  <si>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</si>
  <si>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</si>
  <si>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</si>
  <si>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</si>
  <si>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</si>
  <si>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</si>
  <si>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</si>
  <si>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</si>
  <si>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</si>
  <si>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</si>
  <si>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</si>
  <si>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</si>
  <si>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</si>
  <si>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</si>
  <si>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</si>
  <si>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</si>
  <si>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</si>
  <si>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</si>
  <si>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</si>
  <si>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</si>
  <si>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</si>
  <si>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</si>
  <si>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</si>
  <si>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</si>
  <si>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</si>
  <si>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</si>
  <si>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</si>
  <si>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</si>
  <si>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</si>
  <si>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</si>
  <si>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</si>
  <si>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</si>
  <si>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</si>
  <si>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</si>
  <si>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</si>
  <si>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</si>
  <si>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</si>
  <si>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</si>
  <si>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</si>
  <si>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</si>
  <si>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</si>
  <si>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</si>
  <si>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</si>
  <si>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</si>
  <si>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</si>
  <si>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</si>
  <si>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</si>
  <si>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</si>
  <si>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</si>
  <si>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</si>
  <si>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</si>
  <si>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</si>
  <si>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</si>
  <si>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</si>
  <si>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</si>
  <si>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</si>
  <si>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</si>
  <si>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</si>
  <si>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</si>
  <si>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</si>
  <si>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</si>
  <si>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</si>
  <si>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</si>
  <si>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</si>
  <si>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</si>
  <si>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</si>
  <si>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</si>
  <si>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</si>
  <si>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</si>
  <si>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</si>
  <si>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</si>
  <si>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</si>
  <si>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</si>
  <si>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</si>
  <si>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</si>
  <si>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</si>
  <si>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</si>
  <si>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</si>
  <si>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</si>
  <si>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</si>
  <si>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</si>
  <si>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</si>
  <si>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</si>
  <si>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</si>
  <si>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</si>
  <si>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</si>
  <si>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</si>
  <si>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</si>
  <si>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</si>
  <si>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</si>
  <si>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</si>
  <si>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</si>
  <si>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</si>
  <si>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</si>
  <si>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</si>
  <si>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</si>
  <si>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</si>
  <si>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</si>
  <si>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</si>
  <si>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</si>
  <si>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</si>
  <si>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</si>
  <si>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</si>
  <si>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</si>
  <si>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</si>
  <si>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</si>
  <si>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</si>
  <si>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</si>
  <si>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</si>
  <si>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</si>
  <si>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</si>
  <si>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</si>
  <si>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</si>
  <si>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</si>
  <si>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</si>
  <si>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</si>
  <si>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</si>
  <si>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</si>
  <si>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</si>
  <si>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</si>
  <si>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</si>
  <si>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</si>
  <si>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</si>
  <si>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</si>
  <si>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</si>
  <si>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</si>
  <si>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</si>
  <si>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</si>
  <si>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</si>
  <si>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</si>
  <si>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</si>
  <si>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</si>
  <si>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</si>
  <si>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</si>
  <si>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</si>
  <si>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</si>
  <si>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</si>
  <si>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</si>
  <si>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</si>
  <si>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</si>
  <si>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</si>
  <si>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</si>
  <si>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</si>
  <si>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</si>
  <si>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</si>
  <si>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</si>
  <si>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</si>
  <si>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</si>
  <si>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</si>
  <si>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</si>
  <si>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</si>
  <si>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</si>
  <si>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</si>
  <si>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</si>
  <si>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</si>
  <si>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</si>
  <si>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</si>
  <si>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</si>
  <si>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</si>
  <si>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</si>
  <si>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</si>
  <si>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</si>
  <si>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</si>
  <si>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</si>
  <si>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</si>
  <si>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</si>
  <si>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</si>
  <si>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</si>
  <si>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</si>
  <si>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</si>
  <si>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</si>
  <si>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</si>
  <si>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</si>
  <si>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</si>
  <si>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</si>
  <si>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</si>
  <si>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</si>
  <si>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</si>
  <si>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</si>
  <si>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</si>
  <si>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</si>
  <si>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</si>
  <si>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</si>
  <si>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</si>
  <si>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</si>
  <si>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</si>
  <si>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</si>
  <si>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</si>
  <si>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</si>
  <si>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</si>
  <si>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</si>
  <si>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</si>
  <si>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</si>
  <si>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</si>
  <si>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</si>
  <si>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</si>
  <si>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</si>
  <si>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</si>
  <si>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</si>
  <si>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</si>
  <si>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</si>
  <si>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</si>
  <si>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</si>
  <si>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</si>
  <si>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</si>
  <si>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</si>
  <si>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</si>
  <si>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</si>
  <si>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</si>
  <si>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</si>
  <si>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</si>
  <si>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</si>
  <si>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</si>
  <si>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</si>
  <si>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</si>
  <si>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</si>
  <si>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</si>
  <si>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</si>
  <si>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</si>
  <si>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</si>
  <si>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</si>
  <si>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</si>
  <si>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</si>
  <si>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</si>
  <si>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</si>
  <si>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</si>
  <si>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</si>
  <si>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</si>
  <si>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</si>
  <si>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</si>
  <si>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</si>
  <si>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</si>
  <si>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</si>
  <si>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</si>
  <si>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</si>
  <si>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</si>
  <si>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</si>
  <si>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</si>
  <si>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</si>
  <si>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</si>
  <si>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</si>
  <si>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</si>
  <si>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</si>
  <si>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</si>
  <si>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</si>
  <si>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</si>
  <si>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</si>
  <si>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</si>
  <si>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</si>
  <si>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</si>
  <si>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</si>
  <si>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</si>
  <si>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</si>
  <si>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</si>
  <si>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</si>
  <si>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</si>
  <si>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</si>
  <si>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</si>
  <si>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</si>
  <si>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</si>
  <si>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</si>
  <si>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</si>
  <si>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</si>
  <si>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</si>
  <si>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</si>
  <si>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</si>
  <si>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</si>
  <si>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</si>
  <si>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</si>
  <si>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</si>
  <si>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</si>
  <si>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</si>
  <si>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</si>
  <si>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</si>
  <si>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</si>
  <si>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</si>
  <si>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</si>
  <si>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</si>
  <si>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</si>
  <si>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</si>
  <si>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</si>
  <si>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</si>
  <si>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</si>
  <si>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</si>
  <si>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</si>
  <si>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</si>
  <si>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</si>
  <si>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</si>
  <si>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</si>
  <si>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</si>
  <si>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</si>
  <si>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</si>
  <si>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</si>
  <si>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</si>
  <si>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</si>
  <si>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</si>
  <si>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</si>
  <si>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</si>
  <si>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</si>
  <si>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</si>
  <si>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</si>
  <si>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</si>
  <si>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</si>
  <si>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</si>
  <si>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</si>
  <si>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</si>
  <si>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</si>
  <si>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</si>
  <si>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</si>
  <si>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</si>
  <si>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</si>
  <si>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</si>
  <si>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</si>
  <si>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</si>
  <si>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</si>
  <si>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</si>
  <si>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</si>
  <si>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</si>
  <si>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</si>
  <si>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</si>
  <si>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</si>
  <si>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</si>
  <si>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</si>
  <si>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</si>
  <si>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</si>
  <si>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</si>
  <si>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</si>
  <si>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</si>
  <si>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</si>
  <si>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</si>
  <si>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</si>
  <si>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</si>
  <si>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</si>
  <si>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</si>
  <si>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</si>
  <si>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</si>
  <si>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</si>
  <si>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</si>
  <si>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</si>
  <si>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</si>
  <si>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</si>
  <si>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</si>
  <si>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</si>
  <si>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</si>
  <si>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</si>
  <si>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</si>
  <si>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</si>
  <si>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</si>
  <si>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</si>
  <si>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</si>
  <si>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</si>
  <si>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</si>
  <si>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</si>
  <si>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</si>
  <si>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</si>
  <si>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</si>
  <si>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</si>
  <si>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</si>
  <si>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</si>
  <si>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</si>
  <si>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</si>
  <si>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</si>
  <si>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</si>
  <si>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</si>
  <si>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</si>
  <si>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</si>
  <si>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</si>
  <si>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</si>
  <si>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</si>
  <si>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</si>
  <si>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</si>
  <si>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</si>
  <si>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</si>
  <si>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</si>
  <si>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</si>
  <si>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</si>
  <si>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</si>
  <si>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</si>
  <si>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</si>
  <si>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</si>
  <si>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</si>
  <si>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</si>
  <si>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</si>
  <si>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</si>
  <si>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</si>
  <si>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</si>
  <si>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</si>
  <si>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</si>
  <si>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</si>
  <si>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</si>
  <si>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</si>
  <si>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</si>
  <si>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</si>
  <si>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</si>
  <si>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</si>
  <si>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</si>
  <si>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</si>
  <si>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</si>
  <si>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</si>
  <si>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</si>
  <si>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</si>
  <si>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</si>
  <si>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</si>
  <si>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</si>
  <si>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</si>
  <si>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</si>
  <si>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</si>
  <si>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</si>
  <si>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</si>
  <si>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</si>
  <si>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</si>
  <si>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</si>
  <si>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</si>
  <si>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</si>
  <si>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</si>
  <si>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</si>
  <si>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</si>
  <si>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</si>
  <si>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</si>
  <si>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</si>
  <si>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</si>
  <si>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</si>
  <si>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</si>
  <si>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</si>
  <si>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</si>
  <si>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</si>
  <si>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</si>
  <si>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</si>
  <si>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</si>
  <si>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</si>
  <si>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</si>
  <si>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</si>
  <si>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</si>
  <si>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</si>
  <si>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</si>
  <si>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</si>
  <si>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</si>
  <si>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</si>
  <si>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</si>
  <si>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</si>
  <si>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</si>
  <si>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</si>
  <si>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</si>
  <si>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</si>
  <si>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</si>
  <si>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</si>
  <si>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</si>
  <si>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</si>
  <si>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</si>
  <si>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</si>
  <si>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</si>
  <si>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</si>
  <si>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</si>
  <si>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</si>
  <si>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</si>
  <si>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</si>
  <si>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</si>
  <si>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</si>
  <si>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</si>
  <si>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</si>
  <si>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</si>
  <si>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</si>
  <si>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</si>
  <si>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</si>
  <si>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</si>
  <si>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</si>
  <si>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</si>
  <si>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</si>
  <si>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</si>
  <si>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</si>
  <si>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</si>
  <si>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</si>
  <si>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</si>
  <si>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</si>
  <si>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</si>
  <si>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</si>
  <si>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</si>
  <si>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</si>
  <si>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</si>
  <si>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</si>
  <si>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</si>
  <si>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</si>
  <si>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</si>
  <si>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</si>
  <si>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</si>
  <si>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</si>
  <si>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</si>
  <si>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</si>
  <si>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</si>
  <si>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</si>
  <si>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</si>
  <si>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</si>
  <si>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</si>
  <si>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</si>
  <si>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</si>
  <si>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</si>
  <si>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</si>
  <si>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</si>
  <si>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</si>
  <si>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</si>
  <si>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</si>
  <si>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</si>
  <si>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</si>
  <si>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</si>
  <si>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</si>
  <si>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</si>
  <si>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</si>
  <si>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</si>
  <si>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</si>
  <si>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</si>
  <si>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</si>
  <si>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</si>
  <si>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</si>
  <si>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</si>
  <si>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</si>
  <si>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</si>
  <si>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</si>
  <si>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</si>
  <si>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</si>
  <si>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</si>
  <si>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</si>
  <si>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</si>
  <si>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</si>
  <si>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</si>
  <si>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</si>
  <si>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</si>
  <si>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</si>
  <si>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</si>
  <si>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</si>
  <si>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</si>
  <si>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</si>
  <si>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</si>
  <si>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</si>
  <si>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</si>
  <si>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</si>
  <si>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</si>
  <si>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</si>
  <si>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</si>
  <si>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</si>
  <si>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</si>
  <si>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</si>
  <si>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</si>
  <si>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</si>
  <si>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</si>
  <si>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</si>
  <si>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</si>
  <si>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</si>
  <si>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</si>
  <si>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</si>
  <si>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</si>
  <si>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</si>
  <si>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</si>
  <si>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</si>
  <si>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</si>
  <si>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</si>
  <si>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</si>
  <si>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</si>
  <si>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</si>
  <si>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</si>
  <si>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</si>
  <si>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</si>
  <si>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</si>
  <si>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</si>
  <si>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</si>
  <si>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</si>
  <si>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</si>
  <si>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</si>
  <si>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</si>
  <si>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</si>
  <si>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</si>
  <si>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</si>
  <si>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</si>
  <si>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</si>
  <si>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</si>
  <si>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</si>
  <si>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</si>
  <si>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</si>
  <si>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</si>
  <si>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</si>
  <si>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</si>
  <si>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</si>
  <si>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</si>
  <si>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</si>
  <si>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</si>
  <si>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</si>
  <si>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</si>
  <si>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</si>
  <si>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</si>
  <si>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</si>
  <si>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</si>
  <si>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</si>
  <si>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</si>
  <si>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</si>
  <si>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</si>
  <si>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</si>
  <si>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</si>
  <si>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</si>
  <si>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</si>
  <si>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</si>
  <si>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</si>
  <si>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</si>
  <si>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</si>
  <si>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</si>
  <si>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</si>
  <si>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</si>
  <si>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</si>
  <si>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</si>
  <si>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</si>
  <si>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</si>
  <si>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</si>
  <si>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</si>
  <si>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</si>
  <si>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</si>
  <si>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</si>
  <si>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</si>
  <si>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</si>
  <si>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</si>
  <si>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</si>
  <si>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</si>
  <si>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</si>
  <si>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</si>
  <si>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</si>
  <si>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</si>
  <si>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</si>
  <si>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</si>
  <si>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</si>
  <si>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</si>
  <si>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</si>
  <si>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</si>
  <si>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</si>
  <si>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</si>
  <si>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</si>
  <si>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</si>
  <si>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</si>
  <si>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</si>
  <si>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</si>
  <si>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</si>
  <si>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</si>
  <si>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</si>
  <si>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</si>
  <si>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</si>
  <si>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</si>
  <si>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</si>
  <si>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</si>
  <si>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</si>
  <si>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</si>
  <si>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</si>
  <si>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</si>
  <si>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</si>
  <si>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</si>
  <si>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</si>
  <si>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</si>
  <si>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</si>
  <si>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</si>
  <si>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</si>
  <si>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</si>
  <si>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</si>
  <si>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</si>
  <si>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</si>
  <si>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</si>
  <si>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</si>
  <si>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</si>
  <si>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</si>
  <si>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</si>
  <si>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</si>
  <si>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</si>
  <si>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</si>
  <si>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</si>
  <si>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</si>
  <si>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</si>
  <si>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</si>
  <si>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</si>
  <si>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</si>
  <si>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</si>
  <si>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</si>
  <si>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</si>
  <si>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</si>
  <si>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</si>
  <si>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</si>
  <si>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</si>
  <si>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</si>
  <si>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</si>
  <si>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</si>
  <si>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</si>
  <si>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</si>
  <si>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</si>
  <si>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</si>
  <si>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</si>
  <si>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</si>
  <si>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</si>
  <si>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</si>
  <si>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</si>
  <si>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</si>
  <si>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</si>
  <si>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</si>
  <si>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</si>
  <si>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</si>
  <si>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</si>
  <si>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</si>
  <si>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</si>
  <si>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</si>
  <si>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</si>
  <si>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</si>
  <si>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</si>
  <si>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</si>
  <si>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</si>
  <si>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</si>
  <si>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</si>
  <si>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</si>
  <si>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</si>
  <si>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</si>
  <si>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</si>
  <si>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</si>
  <si>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</si>
  <si>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</si>
  <si>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</si>
  <si>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</si>
  <si>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</si>
  <si>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</si>
  <si>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</si>
  <si>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</si>
  <si>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</si>
  <si>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</si>
  <si>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</si>
  <si>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</si>
  <si>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</si>
  <si>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</si>
  <si>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</si>
  <si>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</si>
  <si>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</si>
  <si>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</si>
  <si>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</si>
  <si>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</si>
  <si>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</si>
  <si>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</si>
  <si>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</si>
  <si>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</si>
  <si>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</si>
  <si>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</si>
  <si>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</si>
  <si>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</si>
  <si>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</si>
  <si>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</si>
  <si>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</si>
  <si>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</si>
  <si>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</si>
  <si>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</si>
  <si>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</si>
  <si>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</si>
  <si>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</si>
  <si>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</si>
  <si>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</si>
  <si>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</si>
  <si>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</si>
  <si>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</si>
  <si>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</si>
  <si>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</si>
  <si>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</si>
  <si>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</si>
  <si>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</si>
  <si>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</si>
  <si>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</si>
  <si>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</si>
  <si>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</si>
  <si>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</si>
  <si>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</si>
  <si>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</si>
  <si>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</si>
  <si>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</si>
  <si>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</si>
  <si>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</si>
  <si>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</si>
  <si>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</si>
  <si>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</si>
  <si>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</si>
  <si>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</si>
  <si>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</si>
  <si>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</si>
  <si>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</si>
  <si>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</si>
  <si>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</si>
  <si>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</si>
  <si>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</si>
  <si>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</si>
  <si>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</si>
  <si>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</si>
  <si>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</si>
  <si>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</si>
  <si>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</si>
  <si>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</si>
  <si>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</si>
  <si>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</si>
  <si>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</si>
  <si>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</si>
  <si>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</si>
  <si>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</si>
  <si>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</si>
  <si>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</si>
  <si>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</si>
  <si>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</si>
  <si>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</si>
  <si>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</si>
  <si>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</si>
  <si>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</si>
  <si>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</si>
  <si>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</si>
  <si>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</si>
  <si>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</si>
  <si>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</si>
  <si>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</si>
  <si>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</si>
  <si>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</si>
  <si>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</si>
  <si>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</si>
  <si>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</si>
  <si>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</si>
  <si>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</si>
  <si>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</si>
  <si>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</si>
  <si>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</si>
  <si>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</si>
  <si>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</si>
  <si>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</si>
  <si>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</si>
  <si>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</si>
  <si>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</si>
  <si>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</si>
  <si>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</si>
  <si>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</si>
  <si>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</si>
  <si>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</si>
  <si>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</si>
  <si>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</si>
  <si>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</si>
  <si>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</si>
  <si>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</si>
  <si>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</si>
  <si>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</si>
  <si>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</si>
  <si>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</si>
  <si>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</si>
  <si>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</si>
  <si>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</si>
  <si>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</si>
  <si>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</si>
  <si>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</si>
  <si>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</si>
  <si>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</si>
  <si>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</si>
  <si>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</si>
  <si>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</si>
  <si>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</si>
  <si>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</si>
  <si>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</si>
  <si>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</si>
  <si>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</si>
  <si>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</si>
  <si>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</si>
  <si>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</si>
  <si>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</si>
  <si>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</si>
  <si>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</si>
  <si>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</si>
  <si>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</si>
  <si>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</si>
  <si>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</si>
  <si>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</si>
  <si>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</si>
  <si>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</si>
  <si>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</si>
  <si>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</si>
  <si>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</si>
  <si>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</si>
  <si>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</si>
  <si>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</si>
  <si>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</si>
  <si>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</si>
  <si>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</si>
  <si>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</si>
  <si>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</si>
  <si>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</si>
  <si>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</si>
  <si>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</si>
  <si>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</si>
  <si>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</si>
  <si>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</si>
  <si>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</si>
  <si>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</si>
  <si>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</si>
  <si>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</si>
  <si>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</si>
  <si>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</si>
  <si>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</si>
  <si>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</si>
  <si>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</si>
  <si>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</si>
  <si>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</si>
  <si>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</si>
  <si>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</si>
  <si>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</si>
  <si>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</si>
  <si>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</si>
  <si>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</si>
  <si>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</si>
  <si>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</si>
  <si>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</si>
  <si>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</si>
  <si>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</si>
  <si>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</si>
  <si>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</si>
  <si>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</si>
  <si>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</si>
  <si>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</si>
  <si>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</si>
  <si>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</si>
  <si>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</si>
  <si>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</si>
  <si>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</si>
  <si>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</si>
  <si>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</si>
  <si>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</si>
  <si>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</si>
  <si>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</si>
  <si>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</si>
  <si>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</si>
  <si>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</si>
  <si>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</si>
  <si>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</si>
  <si>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</si>
  <si>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</si>
  <si>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</si>
  <si>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</si>
  <si>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</si>
  <si>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</si>
  <si>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</si>
  <si>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</si>
  <si>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</si>
  <si>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</si>
  <si>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</si>
  <si>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</si>
  <si>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</si>
  <si>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</si>
  <si>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</si>
  <si>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</si>
  <si>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</si>
  <si>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</si>
  <si>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</si>
  <si>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</si>
  <si>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</si>
  <si>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</si>
  <si>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</si>
  <si>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</si>
  <si>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</si>
  <si>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</si>
  <si>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</si>
  <si>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</si>
  <si>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</si>
  <si>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</si>
  <si>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</si>
  <si>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</si>
  <si>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</si>
  <si>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</si>
  <si>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</si>
  <si>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</si>
  <si>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</si>
  <si>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</si>
  <si>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</si>
  <si>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</si>
  <si>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</si>
  <si>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</si>
  <si>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</si>
  <si>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</si>
  <si>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</si>
  <si>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</si>
  <si>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</si>
  <si>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</si>
  <si>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</si>
  <si>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</si>
  <si>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</si>
  <si>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</si>
  <si>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</si>
  <si>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</si>
  <si>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</si>
  <si>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</si>
  <si>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</si>
  <si>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</si>
  <si>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</si>
  <si>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</si>
  <si>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</si>
  <si>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</si>
  <si>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</si>
  <si>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</si>
  <si>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</si>
  <si>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</si>
  <si>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</si>
  <si>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</si>
  <si>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</si>
  <si>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</si>
  <si>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</si>
  <si>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</si>
  <si>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</si>
  <si>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</si>
  <si>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</si>
  <si>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</si>
  <si>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</si>
  <si>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</si>
  <si>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</si>
  <si>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</si>
  <si>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</si>
  <si>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</si>
  <si>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</si>
  <si>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</si>
  <si>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</si>
  <si>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</si>
  <si>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</si>
  <si>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</si>
  <si>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</si>
  <si>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</si>
  <si>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</si>
  <si>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</si>
  <si>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</si>
  <si>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</si>
  <si>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</si>
  <si>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</si>
  <si>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</si>
  <si>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</si>
  <si>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</si>
  <si>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</si>
  <si>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</si>
  <si>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</si>
  <si>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</si>
  <si>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</si>
  <si>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</si>
  <si>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</si>
  <si>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</si>
  <si>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</si>
  <si>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</si>
  <si>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</si>
  <si>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</si>
  <si>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</si>
  <si>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</si>
  <si>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</si>
  <si>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</si>
  <si>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</si>
  <si>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</si>
  <si>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</si>
  <si>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</si>
  <si>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</si>
  <si>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</si>
  <si>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</si>
  <si>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</si>
  <si>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</si>
  <si>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</si>
  <si>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</si>
  <si>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</si>
  <si>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</si>
  <si>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</si>
  <si>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</si>
  <si>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</si>
  <si>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</si>
  <si>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</si>
  <si>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</si>
  <si>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</si>
  <si>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</si>
  <si>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</si>
  <si>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</si>
  <si>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</si>
  <si>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</si>
  <si>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</si>
  <si>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</si>
  <si>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</si>
  <si>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</si>
  <si>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</si>
  <si>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</si>
  <si>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</si>
  <si>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</si>
  <si>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</si>
  <si>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</si>
  <si>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</si>
  <si>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</si>
  <si>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</si>
  <si>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</si>
  <si>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</si>
  <si>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</si>
  <si>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</si>
  <si>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</si>
  <si>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</si>
  <si>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</si>
  <si>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</si>
  <si>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</si>
  <si>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</si>
  <si>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</si>
  <si>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</si>
  <si>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</si>
  <si>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</si>
  <si>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</si>
  <si>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</si>
  <si>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</si>
  <si>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</si>
  <si>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</si>
  <si>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</si>
  <si>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</si>
  <si>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</si>
  <si>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</si>
  <si>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</si>
  <si>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</si>
  <si>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</si>
  <si>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</si>
  <si>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</si>
  <si>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</si>
  <si>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</si>
  <si>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</si>
  <si>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</si>
  <si>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</si>
  <si>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</si>
  <si>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</si>
  <si>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</si>
  <si>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</si>
  <si>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</si>
  <si>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</si>
  <si>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</si>
  <si>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</si>
  <si>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</si>
  <si>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</si>
  <si>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</si>
  <si>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</si>
  <si>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</si>
  <si>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</si>
  <si>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</si>
  <si>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</si>
  <si>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</si>
  <si>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</si>
  <si>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</si>
  <si>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</si>
  <si>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</si>
  <si>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</si>
  <si>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</si>
  <si>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</si>
  <si>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</si>
  <si>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</si>
  <si>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</si>
  <si>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</si>
  <si>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</si>
  <si>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</si>
  <si>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</si>
  <si>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</si>
  <si>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</si>
  <si>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</si>
  <si>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</si>
  <si>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</si>
  <si>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</si>
  <si>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</si>
  <si>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</si>
  <si>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</si>
  <si>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</si>
  <si>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</si>
  <si>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</si>
  <si>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</si>
  <si>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</si>
  <si>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</si>
  <si>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</si>
  <si>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</si>
  <si>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</si>
  <si>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</si>
  <si>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</si>
  <si>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</si>
  <si>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</si>
  <si>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</si>
  <si>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</si>
  <si>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</si>
  <si>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</si>
  <si>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</si>
  <si>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</si>
  <si>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</si>
  <si>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</si>
  <si>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</si>
  <si>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</si>
  <si>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</si>
  <si>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</si>
  <si>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</si>
  <si>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</si>
  <si>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</si>
  <si>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</si>
  <si>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</si>
  <si>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</si>
  <si>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</si>
  <si>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</si>
  <si>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</si>
  <si>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</si>
  <si>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</si>
  <si>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</si>
  <si>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</si>
  <si>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</si>
  <si>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</si>
  <si>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</si>
  <si>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</si>
  <si>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</si>
  <si>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</si>
  <si>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</si>
  <si>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</si>
  <si>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</si>
  <si>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</si>
  <si>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</si>
  <si>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</si>
  <si>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</si>
  <si>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</si>
  <si>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</si>
  <si>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</si>
  <si>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</si>
  <si>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</si>
  <si>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</si>
  <si>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</si>
  <si>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</si>
  <si>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</si>
  <si>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</si>
  <si>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</si>
  <si>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</si>
  <si>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</si>
  <si>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</si>
  <si>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</si>
  <si>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</si>
  <si>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</si>
  <si>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</si>
  <si>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</si>
  <si>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</si>
  <si>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</si>
  <si>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</si>
  <si>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</si>
  <si>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</si>
  <si>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</si>
  <si>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</si>
  <si>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</si>
  <si>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</si>
  <si>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</si>
  <si>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</si>
  <si>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</si>
  <si>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</si>
  <si>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</si>
  <si>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</si>
  <si>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</si>
  <si>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</si>
  <si>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</si>
  <si>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</si>
  <si>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</si>
  <si>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</si>
  <si>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</si>
  <si>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</si>
  <si>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</si>
  <si>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</si>
  <si>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</si>
  <si>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</si>
  <si>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</si>
  <si>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</si>
  <si>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</si>
  <si>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</si>
  <si>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</si>
  <si>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</si>
  <si>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</si>
  <si>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</si>
  <si>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</si>
  <si>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</si>
  <si>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</si>
  <si>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</si>
  <si>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</si>
  <si>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</si>
  <si>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</si>
  <si>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</si>
  <si>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</si>
  <si>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</si>
  <si>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</si>
  <si>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</si>
  <si>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</si>
  <si>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</si>
  <si>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</si>
  <si>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</si>
  <si>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</si>
  <si>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</si>
  <si>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</si>
  <si>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</si>
  <si>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</si>
  <si>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</si>
  <si>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</si>
  <si>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</si>
  <si>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</si>
  <si>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</si>
  <si>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</si>
  <si>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</si>
  <si>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</si>
  <si>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</si>
  <si>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</si>
  <si>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</si>
  <si>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</si>
  <si>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</si>
  <si>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</si>
  <si>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</si>
  <si>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</si>
  <si>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</si>
  <si>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</si>
  <si>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</si>
  <si>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</si>
  <si>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</si>
  <si>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</si>
  <si>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</si>
  <si>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</si>
  <si>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</si>
  <si>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</si>
  <si>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</si>
  <si>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</si>
  <si>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</si>
  <si>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</si>
  <si>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</si>
  <si>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</si>
  <si>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</si>
  <si>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</si>
  <si>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</si>
  <si>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</si>
  <si>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</si>
  <si>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</si>
  <si>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</si>
  <si>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</si>
  <si>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</si>
  <si>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</si>
  <si>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</si>
  <si>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</si>
  <si>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</si>
  <si>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</si>
  <si>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</si>
  <si>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</si>
  <si>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</si>
  <si>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</si>
  <si>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</si>
  <si>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</si>
  <si>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</si>
  <si>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</si>
  <si>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</si>
  <si>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</si>
  <si>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</si>
  <si>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</si>
  <si>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</si>
  <si>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</si>
  <si>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</si>
  <si>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</si>
  <si>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</si>
  <si>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</si>
  <si>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</si>
  <si>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</si>
  <si>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</si>
  <si>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</si>
  <si>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</si>
  <si>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</si>
  <si>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</si>
  <si>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</si>
  <si>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</si>
  <si>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</si>
  <si>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</si>
  <si>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</si>
  <si>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</si>
  <si>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</si>
  <si>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</si>
  <si>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</si>
  <si>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</si>
  <si>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</si>
  <si>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</si>
  <si>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</si>
  <si>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</si>
  <si>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</si>
  <si>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</si>
  <si>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</si>
  <si>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</si>
  <si>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</si>
  <si>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</si>
  <si>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</si>
  <si>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</si>
  <si>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</si>
  <si>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</si>
  <si>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</si>
  <si>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</si>
  <si>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</si>
  <si>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</si>
  <si>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</si>
  <si>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</si>
  <si>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</si>
  <si>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</si>
  <si>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</si>
  <si>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</si>
  <si>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</si>
  <si>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</si>
  <si>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</si>
  <si>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</si>
  <si>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</si>
  <si>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</si>
  <si>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</si>
  <si>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</si>
  <si>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</si>
  <si>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</si>
  <si>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</si>
  <si>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</si>
  <si>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</si>
  <si>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</si>
  <si>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</si>
  <si>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</si>
  <si>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</si>
  <si>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</si>
  <si>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</si>
  <si>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</si>
  <si>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</si>
  <si>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</si>
  <si>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</si>
  <si>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</si>
  <si>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</si>
  <si>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</si>
  <si>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</si>
  <si>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</si>
  <si>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</si>
  <si>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</si>
  <si>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</si>
  <si>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</si>
  <si>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</si>
  <si>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</si>
  <si>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</si>
  <si>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</si>
  <si>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</si>
  <si>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</si>
  <si>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</si>
  <si>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</si>
  <si>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</si>
  <si>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</si>
  <si>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</si>
  <si>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</si>
  <si>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</si>
  <si>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</si>
  <si>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</si>
  <si>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</si>
  <si>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</si>
  <si>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</si>
  <si>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</si>
  <si>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</si>
  <si>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</si>
  <si>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</si>
  <si>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</si>
  <si>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</si>
  <si>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</si>
  <si>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</si>
  <si>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</si>
  <si>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</si>
  <si>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</si>
  <si>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</si>
  <si>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</si>
  <si>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</si>
  <si>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</si>
  <si>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</si>
  <si>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</si>
  <si>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</si>
  <si>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</si>
  <si>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</si>
  <si>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</si>
  <si>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</si>
  <si>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</si>
  <si>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</si>
  <si>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</si>
  <si>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</si>
  <si>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</si>
  <si>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</si>
  <si>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</si>
  <si>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</si>
  <si>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</si>
  <si>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</si>
  <si>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</si>
  <si>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</si>
  <si>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</si>
  <si>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</si>
  <si>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</si>
  <si>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</si>
  <si>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</si>
  <si>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</si>
  <si>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</si>
  <si>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</si>
  <si>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</si>
  <si>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</si>
  <si>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</si>
  <si>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</si>
  <si>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</si>
  <si>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</si>
  <si>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</si>
  <si>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</si>
  <si>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</si>
  <si>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</si>
  <si>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</si>
  <si>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</si>
  <si>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</si>
  <si>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</si>
  <si>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</si>
  <si>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</si>
  <si>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</si>
  <si>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</si>
  <si>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</si>
  <si>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</si>
  <si>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</si>
  <si>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</si>
  <si>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</si>
  <si>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</si>
  <si>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</si>
  <si>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</si>
  <si>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</si>
  <si>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</si>
  <si>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</si>
  <si>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</si>
  <si>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</si>
  <si>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</si>
  <si>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</si>
  <si>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</si>
  <si>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</si>
  <si>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</si>
  <si>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</si>
  <si>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</si>
  <si>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</si>
  <si>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</si>
  <si>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</si>
  <si>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</si>
  <si>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</si>
  <si>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</si>
  <si>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</si>
  <si>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</si>
  <si>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</si>
  <si>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</si>
  <si>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</si>
  <si>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</si>
  <si>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</si>
  <si>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</si>
  <si>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</si>
  <si>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</si>
  <si>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</si>
  <si>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</si>
  <si>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</si>
  <si>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</si>
  <si>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</si>
  <si>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</si>
  <si>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</si>
  <si>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</si>
  <si>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</si>
  <si>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</si>
  <si>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</si>
  <si>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</si>
  <si>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</si>
  <si>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</si>
  <si>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</si>
  <si>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</si>
  <si>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</si>
  <si>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</si>
  <si>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</si>
  <si>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</si>
  <si>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</si>
  <si>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</si>
  <si>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</si>
  <si>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</si>
  <si>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</si>
  <si>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</si>
  <si>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</si>
  <si>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</si>
  <si>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</si>
  <si>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</si>
  <si>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</si>
  <si>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</si>
  <si>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</si>
  <si>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</si>
  <si>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</si>
  <si>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</si>
  <si>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</si>
  <si>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</si>
  <si>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</si>
  <si>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</si>
  <si>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</si>
  <si>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</si>
  <si>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</si>
  <si>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</si>
  <si>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</si>
  <si>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</si>
  <si>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</si>
  <si>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</si>
  <si>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</si>
  <si>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</si>
  <si>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</si>
  <si>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</si>
  <si>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</si>
  <si>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</si>
  <si>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</si>
  <si>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</si>
  <si>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</si>
  <si>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</si>
  <si>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</si>
  <si>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</si>
  <si>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</si>
  <si>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</si>
  <si>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</si>
  <si>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</si>
  <si>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</si>
  <si>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</si>
  <si>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</si>
  <si>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</si>
  <si>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</si>
  <si>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</si>
  <si>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</si>
  <si>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</si>
  <si>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</si>
  <si>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</si>
  <si>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</si>
  <si>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</si>
  <si>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</si>
  <si>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</si>
  <si>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</si>
  <si>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</si>
  <si>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</si>
  <si>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</si>
  <si>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</si>
  <si>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</si>
  <si>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</si>
  <si>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</si>
  <si>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</si>
  <si>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</si>
  <si>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</si>
  <si>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</si>
  <si>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</si>
  <si>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</si>
  <si>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</si>
  <si>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</si>
  <si>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</si>
  <si>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</si>
  <si>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</si>
  <si>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</si>
  <si>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</si>
  <si>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</si>
  <si>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</si>
  <si>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</si>
  <si>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</si>
  <si>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</si>
  <si>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</si>
  <si>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</si>
  <si>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</si>
  <si>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</si>
  <si>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</si>
  <si>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</si>
  <si>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</si>
  <si>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</si>
  <si>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</si>
  <si>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</si>
  <si>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</si>
  <si>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</si>
  <si>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</si>
  <si>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</si>
  <si>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</si>
  <si>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</si>
  <si>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</si>
  <si>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</si>
  <si>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</si>
  <si>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</si>
  <si>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</si>
  <si>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</si>
  <si>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</si>
  <si>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</si>
  <si>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</si>
  <si>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</si>
  <si>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</si>
  <si>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</si>
  <si>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</si>
  <si>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</si>
  <si>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</si>
  <si>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</si>
  <si>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</si>
  <si>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</si>
  <si>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</si>
  <si>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</si>
  <si>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</si>
  <si>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</si>
  <si>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</si>
  <si>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</si>
  <si>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</si>
  <si>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</si>
  <si>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</si>
  <si>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</si>
  <si>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</si>
  <si>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</si>
  <si>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</si>
  <si>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</si>
  <si>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</si>
  <si>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</si>
  <si>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</si>
  <si>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</si>
  <si>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</si>
  <si>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</si>
  <si>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</si>
  <si>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</si>
  <si>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</si>
  <si>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</si>
  <si>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</si>
  <si>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</si>
  <si>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</si>
  <si>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</si>
  <si>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</si>
  <si>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</si>
  <si>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</si>
  <si>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</si>
  <si>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</si>
  <si>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</si>
  <si>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</si>
  <si>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</si>
  <si>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</si>
  <si>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</si>
  <si>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</si>
  <si>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</si>
  <si>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</si>
  <si>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</si>
  <si>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</si>
  <si>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</si>
  <si>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</si>
  <si>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</si>
  <si>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</si>
  <si>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</si>
  <si>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</si>
  <si>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</si>
  <si>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</si>
  <si>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</si>
  <si>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</si>
  <si>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</si>
  <si>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</si>
  <si>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</si>
  <si>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</si>
  <si>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</si>
  <si>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</si>
  <si>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</si>
  <si>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</si>
  <si>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</si>
  <si>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</si>
  <si>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</si>
  <si>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</si>
  <si>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</si>
  <si>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</si>
  <si>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</si>
  <si>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</si>
  <si>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</si>
  <si>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</si>
  <si>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</si>
  <si>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</si>
  <si>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</si>
  <si>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</si>
  <si>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</si>
  <si>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</si>
  <si>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</si>
  <si>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</si>
  <si>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</si>
  <si>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</si>
  <si>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</si>
  <si>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</si>
  <si>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</si>
  <si>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</si>
  <si>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</si>
  <si>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</si>
  <si>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</si>
  <si>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</si>
  <si>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</si>
  <si>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</si>
  <si>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</si>
  <si>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</si>
  <si>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</si>
  <si>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</si>
  <si>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</si>
  <si>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</si>
  <si>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</si>
  <si>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</si>
  <si>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</si>
  <si>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</si>
  <si>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</si>
  <si>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</si>
  <si>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</si>
  <si>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</si>
  <si>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</si>
  <si>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</si>
  <si>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</si>
  <si>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</si>
  <si>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</si>
  <si>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</si>
  <si>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</si>
  <si>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</si>
  <si>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</si>
  <si>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</si>
  <si>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</si>
  <si>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</si>
  <si>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</si>
  <si>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</si>
  <si>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</si>
  <si>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</si>
  <si>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</si>
  <si>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</si>
  <si>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</si>
  <si>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</si>
  <si>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</si>
  <si>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</si>
  <si>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</si>
  <si>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</si>
  <si>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</si>
  <si>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</si>
  <si>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</si>
  <si>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</si>
  <si>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</si>
  <si>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</si>
  <si>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</si>
  <si>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</si>
  <si>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</si>
  <si>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</si>
  <si>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</si>
  <si>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</si>
  <si>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</si>
  <si>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</si>
  <si>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</si>
  <si>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</si>
  <si>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</si>
  <si>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</si>
  <si>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</si>
  <si>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</si>
  <si>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</si>
  <si>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</si>
  <si>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</si>
  <si>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</si>
  <si>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</si>
  <si>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</si>
  <si>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</si>
  <si>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</si>
  <si>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</si>
  <si>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</si>
  <si>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</si>
  <si>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</si>
  <si>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</si>
  <si>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</si>
  <si>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</si>
  <si>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</si>
  <si>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</si>
  <si>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</si>
  <si>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</si>
  <si>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</si>
  <si>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</si>
  <si>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</si>
  <si>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</si>
  <si>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</si>
  <si>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</si>
  <si>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</si>
  <si>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</si>
  <si>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</si>
  <si>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</si>
  <si>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</si>
  <si>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</si>
  <si>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</si>
  <si>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</si>
  <si>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</si>
  <si>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</si>
  <si>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</si>
  <si>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</si>
  <si>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</si>
  <si>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</si>
  <si>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</si>
  <si>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</si>
  <si>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</si>
  <si>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</si>
  <si>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</si>
  <si>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</si>
  <si>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</si>
  <si>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</si>
  <si>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</si>
  <si>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</si>
  <si>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</si>
  <si>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</si>
  <si>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</si>
  <si>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</si>
  <si>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</si>
  <si>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</si>
  <si>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</si>
  <si>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</si>
  <si>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</si>
  <si>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</si>
  <si>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</si>
  <si>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</si>
  <si>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</si>
  <si>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</si>
  <si>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</si>
  <si>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</si>
  <si>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</si>
  <si>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</si>
  <si>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</si>
  <si>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</si>
  <si>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</si>
  <si>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</si>
  <si>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</si>
  <si>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</si>
  <si>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</si>
  <si>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</si>
  <si>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</si>
  <si>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</si>
  <si>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</si>
  <si>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</si>
  <si>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</si>
  <si>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</si>
  <si>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</si>
  <si>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</si>
  <si>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</si>
  <si>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</si>
  <si>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</si>
  <si>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</si>
  <si>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</si>
  <si>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</si>
  <si>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</si>
  <si>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</si>
  <si>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</si>
  <si>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</si>
  <si>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</si>
  <si>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</si>
  <si>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</si>
  <si>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</si>
  <si>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</si>
  <si>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</si>
  <si>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</si>
  <si>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</si>
  <si>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</si>
  <si>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</si>
  <si>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</si>
  <si>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</si>
  <si>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</si>
  <si>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</si>
  <si>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</si>
  <si>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</si>
  <si>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</si>
  <si>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</si>
  <si>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</si>
  <si>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</si>
  <si>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</si>
  <si>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</si>
  <si>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</si>
  <si>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</si>
  <si>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</si>
  <si>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</si>
  <si>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</si>
  <si>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</si>
  <si>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</si>
  <si>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</si>
  <si>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</si>
  <si>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</si>
  <si>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</si>
  <si>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</si>
  <si>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</si>
  <si>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</si>
  <si>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</si>
  <si>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</si>
  <si>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</si>
  <si>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</si>
  <si>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</si>
  <si>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</si>
  <si>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</si>
  <si>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</si>
  <si>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</si>
  <si>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</si>
  <si>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</si>
  <si>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</si>
  <si>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</si>
  <si>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</si>
  <si>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</si>
  <si>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</si>
  <si>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</si>
  <si>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</si>
  <si>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</si>
  <si>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</si>
  <si>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</si>
  <si>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</si>
  <si>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</si>
  <si>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</si>
  <si>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</si>
  <si>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</si>
  <si>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</si>
  <si>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</si>
  <si>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</si>
  <si>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</si>
  <si>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</si>
  <si>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</si>
  <si>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</si>
  <si>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</si>
  <si>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</si>
  <si>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</si>
  <si>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</si>
  <si>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</si>
  <si>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</si>
  <si>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</si>
  <si>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</si>
  <si>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</si>
  <si>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</si>
  <si>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</si>
  <si>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</si>
  <si>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</si>
  <si>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</si>
  <si>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</si>
  <si>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</si>
  <si>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</si>
  <si>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</si>
  <si>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</si>
  <si>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</si>
  <si>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</si>
  <si>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</si>
  <si>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</si>
  <si>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</si>
  <si>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</si>
  <si>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</si>
  <si>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</si>
  <si>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</si>
  <si>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</si>
  <si>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</si>
  <si>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</si>
  <si>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</si>
  <si>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</si>
  <si>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</si>
  <si>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</si>
  <si>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</si>
  <si>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</si>
  <si>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</si>
  <si>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</si>
  <si>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</si>
  <si>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</si>
  <si>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</si>
  <si>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</si>
  <si>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</si>
  <si>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</si>
  <si>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</si>
  <si>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</si>
  <si>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</si>
  <si>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</si>
  <si>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</si>
  <si>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</si>
  <si>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</si>
  <si>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</si>
  <si>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</si>
  <si>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</si>
  <si>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</si>
  <si>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</si>
  <si>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</si>
  <si>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</si>
  <si>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</si>
  <si>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</si>
  <si>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</si>
  <si>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</si>
  <si>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</si>
  <si>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</si>
  <si>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</si>
  <si>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</si>
  <si>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</si>
  <si>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</si>
  <si>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</si>
  <si>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</si>
  <si>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</si>
  <si>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</si>
  <si>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</si>
  <si>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</si>
  <si>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</si>
  <si>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</si>
  <si>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</si>
  <si>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</si>
  <si>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</si>
  <si>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</si>
  <si>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</si>
  <si>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</si>
  <si>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</si>
  <si>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</si>
  <si>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</si>
  <si>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</si>
  <si>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</si>
  <si>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</si>
  <si>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</si>
  <si>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</si>
  <si>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</si>
  <si>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</si>
  <si>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</si>
  <si>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</si>
  <si>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</si>
  <si>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</si>
  <si>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</si>
  <si>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</si>
  <si>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</si>
  <si>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</si>
  <si>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</si>
  <si>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</si>
  <si>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</si>
  <si>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</si>
  <si>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</si>
  <si>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</si>
  <si>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</si>
  <si>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</si>
  <si>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</si>
  <si>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</si>
  <si>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</si>
  <si>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</si>
  <si>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</si>
  <si>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</si>
  <si>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</si>
  <si>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</si>
  <si>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</si>
  <si>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</si>
  <si>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</si>
  <si>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</si>
  <si>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</si>
  <si>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</si>
  <si>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</si>
  <si>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</si>
  <si>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</si>
  <si>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</si>
  <si>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</si>
  <si>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</si>
  <si>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</si>
  <si>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</si>
  <si>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</si>
  <si>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</si>
  <si>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</si>
  <si>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</si>
  <si>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</si>
  <si>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</si>
  <si>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</si>
  <si>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</si>
  <si>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</si>
  <si>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</si>
  <si>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</si>
  <si>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</si>
  <si>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</si>
  <si>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</si>
  <si>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</si>
  <si>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</si>
  <si>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</si>
  <si>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</si>
  <si>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</si>
  <si>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</si>
  <si>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</si>
  <si>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</si>
  <si>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</si>
  <si>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</si>
  <si>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</si>
  <si>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</si>
  <si>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</si>
  <si>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</si>
  <si>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</si>
  <si>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</si>
  <si>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</si>
  <si>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</si>
  <si>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</si>
  <si>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</si>
  <si>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</si>
  <si>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</si>
  <si>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</si>
  <si>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</si>
  <si>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</si>
  <si>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</si>
  <si>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</si>
  <si>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</si>
  <si>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</si>
  <si>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</si>
  <si>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</si>
  <si>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</si>
  <si>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</si>
  <si>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</si>
  <si>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</si>
  <si>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</si>
  <si>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</si>
  <si>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</si>
  <si>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</si>
  <si>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</si>
  <si>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</si>
  <si>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</si>
  <si>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</si>
  <si>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</si>
  <si>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</si>
  <si>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</si>
  <si>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</si>
  <si>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</si>
  <si>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</si>
  <si>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</si>
  <si>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</si>
  <si>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</si>
  <si>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</si>
  <si>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</si>
  <si>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</si>
  <si>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</si>
  <si>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</si>
  <si>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</si>
  <si>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</si>
  <si>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</si>
  <si>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</si>
  <si>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</si>
  <si>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</si>
  <si>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</si>
  <si>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</si>
  <si>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</si>
  <si>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</si>
  <si>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</si>
  <si>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</si>
  <si>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</si>
  <si>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</si>
  <si>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</si>
  <si>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</si>
  <si>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</si>
  <si>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</si>
  <si>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</si>
  <si>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</si>
  <si>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</si>
  <si>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</si>
  <si>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</si>
  <si>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</si>
  <si>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</si>
  <si>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</si>
  <si>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</si>
  <si>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</si>
  <si>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</si>
  <si>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</si>
  <si>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</si>
  <si>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</si>
  <si>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</si>
  <si>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</si>
  <si>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</si>
  <si>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</si>
  <si>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</si>
  <si>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</si>
  <si>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</si>
  <si>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</si>
  <si>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</si>
  <si>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</si>
  <si>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</si>
  <si>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</si>
  <si>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</si>
  <si>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</si>
  <si>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</si>
  <si>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</si>
  <si>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</si>
  <si>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</si>
  <si>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</si>
  <si>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</si>
  <si>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</si>
  <si>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</si>
  <si>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</si>
  <si>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</si>
  <si>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</si>
  <si>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</si>
  <si>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</si>
  <si>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</si>
  <si>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</si>
  <si>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</si>
  <si>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</si>
  <si>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</si>
  <si>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</si>
  <si>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</si>
  <si>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</si>
  <si>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</si>
  <si>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</si>
  <si>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</si>
  <si>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</si>
  <si>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</si>
  <si>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</si>
  <si>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</si>
  <si>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</si>
  <si>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</si>
  <si>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</si>
  <si>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</si>
  <si>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</si>
  <si>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</si>
  <si>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</si>
  <si>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</si>
  <si>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</si>
  <si>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</si>
  <si>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</si>
  <si>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</si>
  <si>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</si>
  <si>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</si>
  <si>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</si>
  <si>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</si>
  <si>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</si>
  <si>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</si>
  <si>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</si>
  <si>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</si>
  <si>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</si>
  <si>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</si>
  <si>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</si>
  <si>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</si>
  <si>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</si>
  <si>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</si>
  <si>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</si>
  <si>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</si>
  <si>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</si>
  <si>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</si>
  <si>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</si>
  <si>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</si>
  <si>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</si>
  <si>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</si>
  <si>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</si>
  <si>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</si>
  <si>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</si>
  <si>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</si>
  <si>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</si>
  <si>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</si>
  <si>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</si>
  <si>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</si>
  <si>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</si>
  <si>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</si>
  <si>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</si>
  <si>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</si>
  <si>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</si>
  <si>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</si>
  <si>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</si>
  <si>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</si>
  <si>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</si>
  <si>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</si>
  <si>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</si>
  <si>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</si>
  <si>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</si>
  <si>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</si>
  <si>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</si>
  <si>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</si>
  <si>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</si>
  <si>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</si>
  <si>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</si>
  <si>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</si>
  <si>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</si>
  <si>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</si>
  <si>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</si>
  <si>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</si>
  <si>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</si>
  <si>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</si>
  <si>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</si>
  <si>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</si>
  <si>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</si>
  <si>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</si>
  <si>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</si>
  <si>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</si>
  <si>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</si>
  <si>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</si>
  <si>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</si>
  <si>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</si>
  <si>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</si>
  <si>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</si>
  <si>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</si>
  <si>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</si>
  <si>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</si>
  <si>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</si>
  <si>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</si>
  <si>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</si>
  <si>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</si>
  <si>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</si>
  <si>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</si>
  <si>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</si>
  <si>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</si>
  <si>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</si>
  <si>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</si>
  <si>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</si>
  <si>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</si>
  <si>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</si>
  <si>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</si>
  <si>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</si>
  <si>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</si>
  <si>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</si>
  <si>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</si>
  <si>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</si>
  <si>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</si>
  <si>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</si>
  <si>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</si>
  <si>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</si>
  <si>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</si>
  <si>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</si>
  <si>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</si>
  <si>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</si>
  <si>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</si>
  <si>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</si>
  <si>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</si>
  <si>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</si>
  <si>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</si>
  <si>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</si>
  <si>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</si>
  <si>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</si>
  <si>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</si>
  <si>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</si>
  <si>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</si>
  <si>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</si>
  <si>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</si>
  <si>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</si>
  <si>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</si>
  <si>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</si>
  <si>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</si>
  <si>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</si>
  <si>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</si>
  <si>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</si>
  <si>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</si>
  <si>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</si>
  <si>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</si>
  <si>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</si>
  <si>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</si>
  <si>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</si>
  <si>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</si>
  <si>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</si>
  <si>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</si>
  <si>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</si>
  <si>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</si>
  <si>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</si>
  <si>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</si>
  <si>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</si>
  <si>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</si>
  <si>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</si>
  <si>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</si>
  <si>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</si>
  <si>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</si>
  <si>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</si>
  <si>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</si>
  <si>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</si>
  <si>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</si>
  <si>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</si>
  <si>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</si>
  <si>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</si>
  <si>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</si>
  <si>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</si>
  <si>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</si>
  <si>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</si>
  <si>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</si>
  <si>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</si>
  <si>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</si>
  <si>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</si>
  <si>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</si>
  <si>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</si>
  <si>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</si>
  <si>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</si>
  <si>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</si>
  <si>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</si>
  <si>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</si>
  <si>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</si>
  <si>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</si>
  <si>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</si>
  <si>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</si>
  <si>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</si>
  <si>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</si>
  <si>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</si>
  <si>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</si>
  <si>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</si>
  <si>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</si>
  <si>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</si>
  <si>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</si>
  <si>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</si>
  <si>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</si>
  <si>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</si>
  <si>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</si>
  <si>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</si>
  <si>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</si>
  <si>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</si>
  <si>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</si>
  <si>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</si>
  <si>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</si>
  <si>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</si>
  <si>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</si>
  <si>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</si>
  <si>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</si>
  <si>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</si>
  <si>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</si>
  <si>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</si>
  <si>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</si>
  <si>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</si>
  <si>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</si>
  <si>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</si>
  <si>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</si>
  <si>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</si>
  <si>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</si>
  <si>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</si>
  <si>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</si>
  <si>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</si>
  <si>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</si>
  <si>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</si>
  <si>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</si>
  <si>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</si>
  <si>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</si>
  <si>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</si>
  <si>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</si>
  <si>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</si>
  <si>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</si>
  <si>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</si>
  <si>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</si>
  <si>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</si>
  <si>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</si>
  <si>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</si>
  <si>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</si>
  <si>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</si>
  <si>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</si>
  <si>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</si>
  <si>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</si>
  <si>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</si>
  <si>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</si>
  <si>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</si>
  <si>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</si>
  <si>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</si>
  <si>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</si>
  <si>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</si>
  <si>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</si>
  <si>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</si>
  <si>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</si>
  <si>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</si>
  <si>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</si>
  <si>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</si>
  <si>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</si>
  <si>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</si>
  <si>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</si>
  <si>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</si>
  <si>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</si>
  <si>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</si>
  <si>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</si>
  <si>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</si>
  <si>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</si>
  <si>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</si>
  <si>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</si>
  <si>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</si>
  <si>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</si>
  <si>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</si>
  <si>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</si>
  <si>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</si>
  <si>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</si>
  <si>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</si>
  <si>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</si>
  <si>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</si>
  <si>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</si>
  <si>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</si>
  <si>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</si>
  <si>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</si>
  <si>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</si>
  <si>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</si>
  <si>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</si>
  <si>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</si>
  <si>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</si>
  <si>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</si>
  <si>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</si>
  <si>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</si>
  <si>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</si>
  <si>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</si>
  <si>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</si>
  <si>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</si>
  <si>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</si>
  <si>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</si>
  <si>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</si>
  <si>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</si>
  <si>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</si>
  <si>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</si>
  <si>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</si>
  <si>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</si>
  <si>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</si>
  <si>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</si>
  <si>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</si>
  <si>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</si>
  <si>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</si>
  <si>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</si>
  <si>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</si>
  <si>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</si>
  <si>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</si>
  <si>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</si>
  <si>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</si>
  <si>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</si>
  <si>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</si>
  <si>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</si>
  <si>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</si>
  <si>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</si>
  <si>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</si>
  <si>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</si>
  <si>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</si>
  <si>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</si>
  <si>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</si>
  <si>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</si>
  <si>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</si>
  <si>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</si>
  <si>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</si>
  <si>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</si>
  <si>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</si>
  <si>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</si>
  <si>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</si>
  <si>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</si>
  <si>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</si>
  <si>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</si>
  <si>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</si>
  <si>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</si>
  <si>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</si>
  <si>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</si>
  <si>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</si>
  <si>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</si>
  <si>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</si>
  <si>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</si>
  <si>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</si>
  <si>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</si>
  <si>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</si>
  <si>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</si>
  <si>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</si>
  <si>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</si>
  <si>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</si>
  <si>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</si>
  <si>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</si>
  <si>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</si>
  <si>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</si>
  <si>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</si>
  <si>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</si>
  <si>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</si>
  <si>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</si>
  <si>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</si>
  <si>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</si>
  <si>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</si>
  <si>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</si>
  <si>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</si>
  <si>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</si>
  <si>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</si>
  <si>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</si>
  <si>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</si>
  <si>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</si>
  <si>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</si>
  <si>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</si>
  <si>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</si>
  <si>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</si>
  <si>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</si>
  <si>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</si>
  <si>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</si>
  <si>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</si>
  <si>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</si>
  <si>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</si>
  <si>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</si>
  <si>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</si>
  <si>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</si>
  <si>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</si>
  <si>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</si>
  <si>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</si>
  <si>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</si>
  <si>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</si>
  <si>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</si>
  <si>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</si>
  <si>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</si>
  <si>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</si>
  <si>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</si>
  <si>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</si>
  <si>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</si>
  <si>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</si>
  <si>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</si>
  <si>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</si>
  <si>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</si>
  <si>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</si>
  <si>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</si>
  <si>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</si>
  <si>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</si>
  <si>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</si>
  <si>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</si>
  <si>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</si>
  <si>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</si>
  <si>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</si>
  <si>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</si>
  <si>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</si>
  <si>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</si>
  <si>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</si>
  <si>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</si>
  <si>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</si>
  <si>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</si>
  <si>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</si>
  <si>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</si>
  <si>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</si>
  <si>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</si>
  <si>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</si>
  <si>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</si>
  <si>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</si>
  <si>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</si>
  <si>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</si>
  <si>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</si>
  <si>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</si>
  <si>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</si>
  <si>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</si>
  <si>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</si>
  <si>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</si>
  <si>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</si>
  <si>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</si>
  <si>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</si>
  <si>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</si>
  <si>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</si>
  <si>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</si>
  <si>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</si>
  <si>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</si>
  <si>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</si>
  <si>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</si>
  <si>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</si>
  <si>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</si>
  <si>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</si>
  <si>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</si>
  <si>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</si>
  <si>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</si>
  <si>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</si>
  <si>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</si>
  <si>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</si>
  <si>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</si>
  <si>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</si>
  <si>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</si>
  <si>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</si>
  <si>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</si>
  <si>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</si>
  <si>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</si>
  <si>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</si>
  <si>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</si>
  <si>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</si>
  <si>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</si>
  <si>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</si>
  <si>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</si>
  <si>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</si>
  <si>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</si>
  <si>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</si>
  <si>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</si>
  <si>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</si>
  <si>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</si>
  <si>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</si>
  <si>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</si>
  <si>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</si>
  <si>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</si>
  <si>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</si>
  <si>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</si>
  <si>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</si>
  <si>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</si>
  <si>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</si>
  <si>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</si>
  <si>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</si>
  <si>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</si>
  <si>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</si>
  <si>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</si>
  <si>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</si>
  <si>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</si>
  <si>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</si>
  <si>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</si>
  <si>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</si>
  <si>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</si>
  <si>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</si>
  <si>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</si>
  <si>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</si>
  <si>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</si>
  <si>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</si>
  <si>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</si>
  <si>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</si>
  <si>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</si>
  <si>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</si>
  <si>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</si>
  <si>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</si>
  <si>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</si>
  <si>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</si>
  <si>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</si>
  <si>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</si>
  <si>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</si>
  <si>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</si>
  <si>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</si>
  <si>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</si>
  <si>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</si>
  <si>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</si>
  <si>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</si>
  <si>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</si>
  <si>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</si>
  <si>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</si>
  <si>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</si>
  <si>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</si>
  <si>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</si>
  <si>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</si>
  <si>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</si>
  <si>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</si>
  <si>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</si>
  <si>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</si>
  <si>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</si>
  <si>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</si>
  <si>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</si>
  <si>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</si>
  <si>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</si>
  <si>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</si>
  <si>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</si>
  <si>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</si>
  <si>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</si>
  <si>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</si>
  <si>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</si>
  <si>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</si>
  <si>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</si>
  <si>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</si>
  <si>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</si>
  <si>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</si>
  <si>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</si>
  <si>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</si>
  <si>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</si>
  <si>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</si>
  <si>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</si>
  <si>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</si>
  <si>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</si>
  <si>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</si>
  <si>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</si>
  <si>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</si>
  <si>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</si>
  <si>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</si>
  <si>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</si>
  <si>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</si>
  <si>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</si>
  <si>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</si>
  <si>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</si>
  <si>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</si>
  <si>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</si>
  <si>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</si>
  <si>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</si>
  <si>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</si>
  <si>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</si>
  <si>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</si>
  <si>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</si>
  <si>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</si>
  <si>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</si>
  <si>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</si>
  <si>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</si>
  <si>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</si>
  <si>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</si>
  <si>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</si>
  <si>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</si>
  <si>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</si>
  <si>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</si>
  <si>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</si>
  <si>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</si>
  <si>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</si>
  <si>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</si>
  <si>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</si>
  <si>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</si>
  <si>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</si>
  <si>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</si>
  <si>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</si>
  <si>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</si>
  <si>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</si>
  <si>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</si>
  <si>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</si>
  <si>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</si>
  <si>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</si>
  <si>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</si>
  <si>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</si>
  <si>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</si>
  <si>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</si>
  <si>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</si>
  <si>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</si>
  <si>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</si>
  <si>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</si>
  <si>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</si>
  <si>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</si>
  <si>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</si>
  <si>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</si>
  <si>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</si>
  <si>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</si>
  <si>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</si>
  <si>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</si>
  <si>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</si>
  <si>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</si>
  <si>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</si>
  <si>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</si>
  <si>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</si>
  <si>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</si>
  <si>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</si>
  <si>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</si>
  <si>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</si>
  <si>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</si>
  <si>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</si>
  <si>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</si>
  <si>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</si>
  <si>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</si>
  <si>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</si>
  <si>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</si>
  <si>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</si>
  <si>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</si>
  <si>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</si>
  <si>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</si>
  <si>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</si>
  <si>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</si>
  <si>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</si>
  <si>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</si>
  <si>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</si>
  <si>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</si>
  <si>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</si>
  <si>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</si>
  <si>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</si>
  <si>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</si>
  <si>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</si>
  <si>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</si>
  <si>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</si>
  <si>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</si>
  <si>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</si>
  <si>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</si>
  <si>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</si>
  <si>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</si>
  <si>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</si>
  <si>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</si>
  <si>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</si>
  <si>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</si>
  <si>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</si>
  <si>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</si>
  <si>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</si>
  <si>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</si>
  <si>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</si>
  <si>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</si>
  <si>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</si>
  <si>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</si>
  <si>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</si>
  <si>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</si>
  <si>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</si>
  <si>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</si>
  <si>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</si>
  <si>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</si>
  <si>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</si>
  <si>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</si>
  <si>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</si>
  <si>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</si>
  <si>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</si>
  <si>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</si>
  <si>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</si>
  <si>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</si>
  <si>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</si>
  <si>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</si>
  <si>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</si>
  <si>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</si>
  <si>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</si>
  <si>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</si>
  <si>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</si>
  <si>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</si>
  <si>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</si>
  <si>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</si>
  <si>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</si>
  <si>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</si>
  <si>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</si>
  <si>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</si>
  <si>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</si>
  <si>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</si>
  <si>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</si>
  <si>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</si>
  <si>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</si>
  <si>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</si>
  <si>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</si>
  <si>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</si>
  <si>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</si>
  <si>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</si>
  <si>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</si>
  <si>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</si>
  <si>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</si>
  <si>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</si>
  <si>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</si>
  <si>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</si>
  <si>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</si>
  <si>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</si>
  <si>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</si>
  <si>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</si>
  <si>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</si>
  <si>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</si>
  <si>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</si>
  <si>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</si>
  <si>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</si>
  <si>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</si>
  <si>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</si>
  <si>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</si>
  <si>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</si>
  <si>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</si>
  <si>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</si>
  <si>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</si>
  <si>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</si>
  <si>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</si>
  <si>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</si>
  <si>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</si>
  <si>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</si>
  <si>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</si>
  <si>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</si>
  <si>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</si>
  <si>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</si>
  <si>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</si>
  <si>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</si>
  <si>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</si>
  <si>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</si>
  <si>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</si>
  <si>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</si>
  <si>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</si>
  <si>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</si>
  <si>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</si>
  <si>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</si>
  <si>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</si>
  <si>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</si>
  <si>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</si>
  <si>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</si>
  <si>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</si>
  <si>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</si>
  <si>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</si>
  <si>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</si>
  <si>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</si>
  <si>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</si>
  <si>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</si>
  <si>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</si>
  <si>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</si>
  <si>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</si>
  <si>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</si>
  <si>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</si>
  <si>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</si>
  <si>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</si>
  <si>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</si>
  <si>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</si>
  <si>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</si>
  <si>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</si>
  <si>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</si>
  <si>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</si>
  <si>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</si>
  <si>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</si>
  <si>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</si>
  <si>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</si>
  <si>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</si>
  <si>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</si>
  <si>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</si>
  <si>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</si>
  <si>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</si>
  <si>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</si>
  <si>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</si>
  <si>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</si>
  <si>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</si>
  <si>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</si>
  <si>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</si>
  <si>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</si>
  <si>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</si>
  <si>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</si>
  <si>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</si>
  <si>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</si>
  <si>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</si>
  <si>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</si>
  <si>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</si>
  <si>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</si>
  <si>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</si>
  <si>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</si>
  <si>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</si>
  <si>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</si>
  <si>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</si>
  <si>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</si>
  <si>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</si>
  <si>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</si>
  <si>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</si>
  <si>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</si>
  <si>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</si>
  <si>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</si>
  <si>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</si>
  <si>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</si>
  <si>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</si>
  <si>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</si>
  <si>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</si>
  <si>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</si>
  <si>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</si>
  <si>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</si>
  <si>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</si>
  <si>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</si>
  <si>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</si>
  <si>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</si>
  <si>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</si>
  <si>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</si>
  <si>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</si>
  <si>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</si>
  <si>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</si>
  <si>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</si>
  <si>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</si>
  <si>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</si>
  <si>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</si>
  <si>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</si>
  <si>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</si>
  <si>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</si>
  <si>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</si>
  <si>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</si>
  <si>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</si>
  <si>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</si>
  <si>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</si>
  <si>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</si>
  <si>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</si>
  <si>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</si>
  <si>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</si>
  <si>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</si>
  <si>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</si>
  <si>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</si>
  <si>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</si>
  <si>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</si>
  <si>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</si>
  <si>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</si>
  <si>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</si>
  <si>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</si>
  <si>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</si>
  <si>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</si>
  <si>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</si>
  <si>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</si>
  <si>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</si>
  <si>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</si>
  <si>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</si>
  <si>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</si>
  <si>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</si>
  <si>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</si>
  <si>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</si>
  <si>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</si>
  <si>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</si>
  <si>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</si>
  <si>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</si>
  <si>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</si>
  <si>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</si>
  <si>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</si>
  <si>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</si>
  <si>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</si>
  <si>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</si>
  <si>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</si>
  <si>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</si>
  <si>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</si>
  <si>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</si>
  <si>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</si>
  <si>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</si>
  <si>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</si>
  <si>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</si>
  <si>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</si>
  <si>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</si>
  <si>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</si>
  <si>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</si>
  <si>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</si>
  <si>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</si>
  <si>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</si>
  <si>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</si>
  <si>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</si>
  <si>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</si>
  <si>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</si>
  <si>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</si>
  <si>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</si>
  <si>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</si>
  <si>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</si>
  <si>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</si>
  <si>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</si>
  <si>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</si>
  <si>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</si>
  <si>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</si>
  <si>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</si>
  <si>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</si>
  <si>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</si>
  <si>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</si>
  <si>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</si>
  <si>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</si>
  <si>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</si>
  <si>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</si>
  <si>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</si>
  <si>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</si>
  <si>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</si>
  <si>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</si>
  <si>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</si>
  <si>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</si>
  <si>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</si>
  <si>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</si>
  <si>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</si>
  <si>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</si>
  <si>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</si>
  <si>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</si>
  <si>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</si>
  <si>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</si>
  <si>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</si>
  <si>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</si>
  <si>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</si>
  <si>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</si>
  <si>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</si>
  <si>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</si>
  <si>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</si>
  <si>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</si>
  <si>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</si>
  <si>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</si>
  <si>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</si>
  <si>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</si>
  <si>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</si>
  <si>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</si>
  <si>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</si>
  <si>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</si>
  <si>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</si>
  <si>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</si>
  <si>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</si>
  <si>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</si>
  <si>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</si>
  <si>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</si>
  <si>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</si>
  <si>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</si>
  <si>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</si>
  <si>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</si>
  <si>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</si>
  <si>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</si>
  <si>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</si>
  <si>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</si>
  <si>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</si>
  <si>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</si>
  <si>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</si>
  <si>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</si>
  <si>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</si>
  <si>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</si>
  <si>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</si>
  <si>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</si>
  <si>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</si>
  <si>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</si>
  <si>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</si>
  <si>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</si>
  <si>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</si>
  <si>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</si>
  <si>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</si>
  <si>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</si>
  <si>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</si>
  <si>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</si>
  <si>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</si>
  <si>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</si>
  <si>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</si>
  <si>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</si>
  <si>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</si>
  <si>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</si>
  <si>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</si>
  <si>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</si>
  <si>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</si>
  <si>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</si>
  <si>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</si>
  <si>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</si>
  <si>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</si>
  <si>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</si>
  <si>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</si>
  <si>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</si>
  <si>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</si>
  <si>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</si>
  <si>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</si>
  <si>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</si>
  <si>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</si>
  <si>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</si>
  <si>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</si>
  <si>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</si>
  <si>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</si>
  <si>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</si>
  <si>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</si>
  <si>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</si>
  <si>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</si>
  <si>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</si>
  <si>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</si>
  <si>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</si>
  <si>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</si>
  <si>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</si>
  <si>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</si>
  <si>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</si>
  <si>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</si>
  <si>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</si>
  <si>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</si>
  <si>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</si>
  <si>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</si>
  <si>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</si>
  <si>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</si>
  <si>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</si>
  <si>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</si>
  <si>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</si>
  <si>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</si>
  <si>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</si>
  <si>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</si>
  <si>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</si>
  <si>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</si>
  <si>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</si>
  <si>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</si>
  <si>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</si>
  <si>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</si>
  <si>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</si>
  <si>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</si>
  <si>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</si>
  <si>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</si>
  <si>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</si>
  <si>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</si>
  <si>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</si>
  <si>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</si>
  <si>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</si>
  <si>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</si>
  <si>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</si>
  <si>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</si>
  <si>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</si>
  <si>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</si>
  <si>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</si>
  <si>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</si>
  <si>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</si>
  <si>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</si>
  <si>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</si>
  <si>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</si>
  <si>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</si>
  <si>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</si>
  <si>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</si>
  <si>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</si>
  <si>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</si>
  <si>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</si>
  <si>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</si>
  <si>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</si>
  <si>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</si>
  <si>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</si>
  <si>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</si>
  <si>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</si>
  <si>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</si>
  <si>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</si>
  <si>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</si>
  <si>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</si>
  <si>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</si>
  <si>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</si>
  <si>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</si>
  <si>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</si>
  <si>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</si>
  <si>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</si>
  <si>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</si>
  <si>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</si>
  <si>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</si>
  <si>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</si>
  <si>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</si>
  <si>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</si>
  <si>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</si>
  <si>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</si>
  <si>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</si>
  <si>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</si>
  <si>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</si>
  <si>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</si>
  <si>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</si>
  <si>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</si>
  <si>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</si>
  <si>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</si>
  <si>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</si>
  <si>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</si>
  <si>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</si>
  <si>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</si>
  <si>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</si>
  <si>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</si>
  <si>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</si>
  <si>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</si>
  <si>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</si>
  <si>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</si>
  <si>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</si>
  <si>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</si>
  <si>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</si>
  <si>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</si>
  <si>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</si>
  <si>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</si>
  <si>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</si>
  <si>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</si>
  <si>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</si>
  <si>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</si>
  <si>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</si>
  <si>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</si>
  <si>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</si>
  <si>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</si>
  <si>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</si>
  <si>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</si>
  <si>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</si>
  <si>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</si>
  <si>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</si>
  <si>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</si>
  <si>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</si>
  <si>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</si>
  <si>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</si>
  <si>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</si>
  <si>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</si>
  <si>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</si>
  <si>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</si>
  <si>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</si>
  <si>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</si>
  <si>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</si>
  <si>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</si>
  <si>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</si>
  <si>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</si>
  <si>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</si>
  <si>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</si>
  <si>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</si>
  <si>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</si>
  <si>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</si>
  <si>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</si>
  <si>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</si>
  <si>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</si>
  <si>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</si>
  <si>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</si>
  <si>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</si>
  <si>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</si>
  <si>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</si>
  <si>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</si>
  <si>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</si>
  <si>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</si>
  <si>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</si>
  <si>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</si>
  <si>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</si>
  <si>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</si>
  <si>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</si>
  <si>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</si>
  <si>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</si>
  <si>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</si>
  <si>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</si>
  <si>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</si>
  <si>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</si>
  <si>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</si>
  <si>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</si>
  <si>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</si>
  <si>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</si>
  <si>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</si>
  <si>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</si>
  <si>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</si>
  <si>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</si>
  <si>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</si>
  <si>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</si>
  <si>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</si>
  <si>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</si>
  <si>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</si>
  <si>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</si>
  <si>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</si>
  <si>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</si>
  <si>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</si>
  <si>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</si>
  <si>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</si>
  <si>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</si>
  <si>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</si>
  <si>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</si>
  <si>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</si>
  <si>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</si>
  <si>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</si>
  <si>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</si>
  <si>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</si>
  <si>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</si>
  <si>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</si>
  <si>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</si>
  <si>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</si>
  <si>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</si>
  <si>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</si>
  <si>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</si>
  <si>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</si>
  <si>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</si>
  <si>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</si>
  <si>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</si>
  <si>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</si>
  <si>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</si>
  <si>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</si>
  <si>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</si>
  <si>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</si>
  <si>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</si>
  <si>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</si>
  <si>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</si>
  <si>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</si>
  <si>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</si>
  <si>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</si>
  <si>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</si>
  <si>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</si>
  <si>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</si>
  <si>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</si>
  <si>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</si>
  <si>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</si>
  <si>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</si>
  <si>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</si>
  <si>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</si>
  <si>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</si>
  <si>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</si>
  <si>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</si>
  <si>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</si>
  <si>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</si>
  <si>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</si>
  <si>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</si>
  <si>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</si>
  <si>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</si>
  <si>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</si>
  <si>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</si>
  <si>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</si>
  <si>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</si>
  <si>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</si>
  <si>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</si>
  <si>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</si>
  <si>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</si>
  <si>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</si>
  <si>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</si>
  <si>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</si>
  <si>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</si>
  <si>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</si>
  <si>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</si>
  <si>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</si>
  <si>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</si>
  <si>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</si>
  <si>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</si>
  <si>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</si>
  <si>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</si>
  <si>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</si>
  <si>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</si>
  <si>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</si>
  <si>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</si>
  <si>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</si>
  <si>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</si>
  <si>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</si>
  <si>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</si>
  <si>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</si>
  <si>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</si>
  <si>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</si>
  <si>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</si>
  <si>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</si>
  <si>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</si>
  <si>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</si>
  <si>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</si>
  <si>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</si>
  <si>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</si>
  <si>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</si>
  <si>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</si>
  <si>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</si>
  <si>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</si>
  <si>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</si>
  <si>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</si>
  <si>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</si>
  <si>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</si>
  <si>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</si>
  <si>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</si>
  <si>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</si>
  <si>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</si>
  <si>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</si>
  <si>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</si>
  <si>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</si>
  <si>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</si>
  <si>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</si>
  <si>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</si>
  <si>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</si>
  <si>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</si>
  <si>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</si>
  <si>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</si>
  <si>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</si>
  <si>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</si>
  <si>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</si>
  <si>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</si>
  <si>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</si>
  <si>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</si>
  <si>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</si>
  <si>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</si>
  <si>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</si>
  <si>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</si>
  <si>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</si>
  <si>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</si>
  <si>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</si>
  <si>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</si>
  <si>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</si>
  <si>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</si>
  <si>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</si>
  <si>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</si>
  <si>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</si>
  <si>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</si>
  <si>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</si>
  <si>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</si>
  <si>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</si>
  <si>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</si>
  <si>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</si>
  <si>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</si>
  <si>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</si>
  <si>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</si>
  <si>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</si>
  <si>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</si>
  <si>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</si>
  <si>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</si>
  <si>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</si>
  <si>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</si>
  <si>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</si>
  <si>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</si>
  <si>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</si>
  <si>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</si>
  <si>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</si>
  <si>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</si>
  <si>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</si>
  <si>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</si>
  <si>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</si>
  <si>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</si>
  <si>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</si>
  <si>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</si>
  <si>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</si>
  <si>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</si>
  <si>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</si>
  <si>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</si>
  <si>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</si>
  <si>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</si>
  <si>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</si>
  <si>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</si>
  <si>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</si>
  <si>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</si>
  <si>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</si>
  <si>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</si>
  <si>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</si>
  <si>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</si>
  <si>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</si>
  <si>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</si>
  <si>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</si>
  <si>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</si>
  <si>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</si>
  <si>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</si>
  <si>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</si>
  <si>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</si>
  <si>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</si>
  <si>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</si>
  <si>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</si>
  <si>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</si>
  <si>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</si>
  <si>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</si>
  <si>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</si>
  <si>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</si>
  <si>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</si>
  <si>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</si>
  <si>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</si>
  <si>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</si>
  <si>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</si>
  <si>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</si>
  <si>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</si>
  <si>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</si>
  <si>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</si>
  <si>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</si>
  <si>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</si>
  <si>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</si>
  <si>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</si>
  <si>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</si>
  <si>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</si>
  <si>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</si>
  <si>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</si>
  <si>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</si>
  <si>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</si>
  <si>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</si>
  <si>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</si>
  <si>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</si>
  <si>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</si>
  <si>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</si>
  <si>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</si>
  <si>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</si>
  <si>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</si>
  <si>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</si>
  <si>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</si>
  <si>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</si>
  <si>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</si>
  <si>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</si>
  <si>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</si>
  <si>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</si>
  <si>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</si>
  <si>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</si>
  <si>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</si>
  <si>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</si>
  <si>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</si>
  <si>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</si>
  <si>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</si>
  <si>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</si>
  <si>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</si>
  <si>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</si>
  <si>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</si>
  <si>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</si>
  <si>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</si>
  <si>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</si>
  <si>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</si>
  <si>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</si>
  <si>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</si>
  <si>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</si>
  <si>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</si>
  <si>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</si>
  <si>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</si>
  <si>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</si>
  <si>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</si>
  <si>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</si>
  <si>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</si>
  <si>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</si>
  <si>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</si>
  <si>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</si>
  <si>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</si>
  <si>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</si>
  <si>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</si>
  <si>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</si>
  <si>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</si>
  <si>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</si>
  <si>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</si>
  <si>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</si>
  <si>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</si>
  <si>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</si>
  <si>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</si>
  <si>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</si>
  <si>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</si>
  <si>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</si>
  <si>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</si>
  <si>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</si>
  <si>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</si>
  <si>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</si>
  <si>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</si>
  <si>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</si>
  <si>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</si>
  <si>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</si>
  <si>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</si>
  <si>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</si>
  <si>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</si>
  <si>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</si>
  <si>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</si>
  <si>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</si>
  <si>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</si>
  <si>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</si>
  <si>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</si>
  <si>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</si>
  <si>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</si>
  <si>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</si>
  <si>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</si>
  <si>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</si>
  <si>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</si>
  <si>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</si>
  <si>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</si>
  <si>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</si>
  <si>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</si>
  <si>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</si>
  <si>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</si>
  <si>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</si>
  <si>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</si>
  <si>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</si>
  <si>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</si>
  <si>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</si>
  <si>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</si>
  <si>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</si>
  <si>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</si>
  <si>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</si>
  <si>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</si>
  <si>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</si>
  <si>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</si>
  <si>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</si>
  <si>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</si>
  <si>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</si>
  <si>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</si>
  <si>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</si>
  <si>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</si>
  <si>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</si>
  <si>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</si>
  <si>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</si>
  <si>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</si>
  <si>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</si>
  <si>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</si>
  <si>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</si>
  <si>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</si>
  <si>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</si>
  <si>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</si>
  <si>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</si>
  <si>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</si>
  <si>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</si>
  <si>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</si>
  <si>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</si>
  <si>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</si>
  <si>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</si>
  <si>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</si>
  <si>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</si>
  <si>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</si>
  <si>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</si>
  <si>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</si>
  <si>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</si>
  <si>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</si>
  <si>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</si>
  <si>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</si>
  <si>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</si>
  <si>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</si>
  <si>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</si>
  <si>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</si>
  <si>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</si>
  <si>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</si>
  <si>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</si>
  <si>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</si>
  <si>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</si>
  <si>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</si>
  <si>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</si>
  <si>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</si>
  <si>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</si>
  <si>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</si>
  <si>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</si>
  <si>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</si>
  <si>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</si>
  <si>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</si>
  <si>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</si>
  <si>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</si>
  <si>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</si>
  <si>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</si>
  <si>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</si>
  <si>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</si>
  <si>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</si>
  <si>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</si>
  <si>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</si>
  <si>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</si>
  <si>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</si>
  <si>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</si>
  <si>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</si>
  <si>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</si>
  <si>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</si>
  <si>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</si>
  <si>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</si>
  <si>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</si>
  <si>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</si>
  <si>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</si>
  <si>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</si>
  <si>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</si>
  <si>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</si>
  <si>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</si>
  <si>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</si>
  <si>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</si>
  <si>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</si>
  <si>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</si>
  <si>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</si>
  <si>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</si>
  <si>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</si>
  <si>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</si>
  <si>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</si>
  <si>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</si>
  <si>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</si>
  <si>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</si>
  <si>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</si>
  <si>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</si>
  <si>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</si>
  <si>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</si>
  <si>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</si>
  <si>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</si>
  <si>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</si>
  <si>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</si>
  <si>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</si>
  <si>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</si>
  <si>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</si>
  <si>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</si>
  <si>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</si>
  <si>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</si>
  <si>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</si>
  <si>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</si>
  <si>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</si>
  <si>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</si>
  <si>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</si>
  <si>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</si>
  <si>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</si>
  <si>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</si>
  <si>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</si>
  <si>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</si>
  <si>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</si>
  <si>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</si>
  <si>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</si>
  <si>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</si>
  <si>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</si>
  <si>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</si>
  <si>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</si>
  <si>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</si>
  <si>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</si>
  <si>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</si>
  <si>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</si>
  <si>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</si>
  <si>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</si>
  <si>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</si>
  <si>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</si>
  <si>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</si>
  <si>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</si>
  <si>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</si>
  <si>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</si>
  <si>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</si>
  <si>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</si>
  <si>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</si>
  <si>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</si>
  <si>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</si>
  <si>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</si>
  <si>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</si>
  <si>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</si>
  <si>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</si>
  <si>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</si>
  <si>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</si>
  <si>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</si>
  <si>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</si>
  <si>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</si>
  <si>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</si>
  <si>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</si>
  <si>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</si>
  <si>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</si>
  <si>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</si>
  <si>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</si>
  <si>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</si>
  <si>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</si>
  <si>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</si>
  <si>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</si>
  <si>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</si>
  <si>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</si>
  <si>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</si>
  <si>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</si>
  <si>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</si>
  <si>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</si>
  <si>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</si>
  <si>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</si>
  <si>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</si>
  <si>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</si>
  <si>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</si>
  <si>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</si>
  <si>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</si>
  <si>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</si>
  <si>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</si>
  <si>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</si>
  <si>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</si>
  <si>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</si>
  <si>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</si>
  <si>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</si>
  <si>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</si>
  <si>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</si>
  <si>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</si>
  <si>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</si>
  <si>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</si>
  <si>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</si>
  <si>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</si>
  <si>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</si>
  <si>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</si>
  <si>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</si>
  <si>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</si>
  <si>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</si>
  <si>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</si>
  <si>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</si>
  <si>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</si>
  <si>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</si>
  <si>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</si>
  <si>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</si>
  <si>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</si>
  <si>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</si>
  <si>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</si>
  <si>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</si>
  <si>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</si>
  <si>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</si>
  <si>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</si>
  <si>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</si>
  <si>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</si>
  <si>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</si>
  <si>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</si>
  <si>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</si>
  <si>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</si>
  <si>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</si>
  <si>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</si>
  <si>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</si>
  <si>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</si>
  <si>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</si>
  <si>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</si>
  <si>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</si>
  <si>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</si>
  <si>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</si>
  <si>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</si>
  <si>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</si>
  <si>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</si>
  <si>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</si>
  <si>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</si>
  <si>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</si>
  <si>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</si>
  <si>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</si>
  <si>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</si>
  <si>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</si>
  <si>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</si>
  <si>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</si>
  <si>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</si>
  <si>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</si>
  <si>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</si>
  <si>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</si>
  <si>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</si>
  <si>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</si>
  <si>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</si>
  <si>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</si>
  <si>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</si>
  <si>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</si>
  <si>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</si>
  <si>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</si>
  <si>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</si>
  <si>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</si>
  <si>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</si>
  <si>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</si>
  <si>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</si>
  <si>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</si>
  <si>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</si>
  <si>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</si>
  <si>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</si>
  <si>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</si>
  <si>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</si>
  <si>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</si>
  <si>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</si>
  <si>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</si>
  <si>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</si>
  <si>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</si>
  <si>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</si>
  <si>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</si>
  <si>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</si>
  <si>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</si>
  <si>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</si>
  <si>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</si>
  <si>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</si>
  <si>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</si>
  <si>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</si>
  <si>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</si>
  <si>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</si>
  <si>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</si>
  <si>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</si>
  <si>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</si>
  <si>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</si>
  <si>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</si>
  <si>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</si>
  <si>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</si>
  <si>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</si>
  <si>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</si>
  <si>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</si>
  <si>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</si>
  <si>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</si>
  <si>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</si>
  <si>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</si>
  <si>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</si>
  <si>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</si>
  <si>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</si>
  <si>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</si>
  <si>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</si>
  <si>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</si>
  <si>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</si>
  <si>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</si>
  <si>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</si>
  <si>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</si>
  <si>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</si>
  <si>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</si>
  <si>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</si>
  <si>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</si>
  <si>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</si>
  <si>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</si>
  <si>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</si>
  <si>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</si>
  <si>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</si>
  <si>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</si>
  <si>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</si>
  <si>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</si>
  <si>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</si>
  <si>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</si>
  <si>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</si>
  <si>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</si>
  <si>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</si>
  <si>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</si>
  <si>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</si>
  <si>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</si>
  <si>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</si>
  <si>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</si>
  <si>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</si>
  <si>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</si>
  <si>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</si>
  <si>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</si>
  <si>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</si>
  <si>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</si>
  <si>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</si>
  <si>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</si>
  <si>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</si>
  <si>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</si>
  <si>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</si>
  <si>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</si>
  <si>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</si>
  <si>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</si>
  <si>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</si>
  <si>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</si>
  <si>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</si>
  <si>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</si>
  <si>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</si>
  <si>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</si>
  <si>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</si>
  <si>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</si>
  <si>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</si>
  <si>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</si>
  <si>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</si>
  <si>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</si>
  <si>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</si>
  <si>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</si>
  <si>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</si>
  <si>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</si>
  <si>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</si>
  <si>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</si>
  <si>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</si>
  <si>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</si>
  <si>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</si>
  <si>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</si>
  <si>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</si>
  <si>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</si>
  <si>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</si>
  <si>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</si>
  <si>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</si>
  <si>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</si>
  <si>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</si>
  <si>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</si>
  <si>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</si>
  <si>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</si>
  <si>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</si>
  <si>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</si>
  <si>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</si>
  <si>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</si>
  <si>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</si>
  <si>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</si>
  <si>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</si>
  <si>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</si>
  <si>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</si>
  <si>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</si>
  <si>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</si>
  <si>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</si>
  <si>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</si>
  <si>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</si>
  <si>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</si>
  <si>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</si>
  <si>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</si>
  <si>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</si>
  <si>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</si>
  <si>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</si>
  <si>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</si>
  <si>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</si>
  <si>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</si>
  <si>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</si>
  <si>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</si>
  <si>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</si>
  <si>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</si>
  <si>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</si>
  <si>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</si>
  <si>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</si>
  <si>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</si>
  <si>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</si>
  <si>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</si>
  <si>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</si>
  <si>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</si>
  <si>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</si>
  <si>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</si>
  <si>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</si>
  <si>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</si>
  <si>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</si>
  <si>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</si>
  <si>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</si>
  <si>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</si>
  <si>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</si>
  <si>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</si>
  <si>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</si>
  <si>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</si>
  <si>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</si>
  <si>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</si>
  <si>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</si>
  <si>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</si>
  <si>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</si>
  <si>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</si>
  <si>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</si>
  <si>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</si>
  <si>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</si>
  <si>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</si>
  <si>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</si>
  <si>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</si>
  <si>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</si>
  <si>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</si>
  <si>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</si>
  <si>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</si>
  <si>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</si>
  <si>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</si>
  <si>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</si>
  <si>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</si>
  <si>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</si>
  <si>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</si>
  <si>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</si>
  <si>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</si>
  <si>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</si>
  <si>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</si>
  <si>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</si>
  <si>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</si>
  <si>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</si>
  <si>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</si>
  <si>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</si>
  <si>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</si>
  <si>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</si>
  <si>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</si>
  <si>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</si>
  <si>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</si>
  <si>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</si>
  <si>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</si>
  <si>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</si>
  <si>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</si>
  <si>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</si>
  <si>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</si>
  <si>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</si>
  <si>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</si>
  <si>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</si>
  <si>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</si>
  <si>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</si>
  <si>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</si>
  <si>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</si>
  <si>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</si>
  <si>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</si>
  <si>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</si>
  <si>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</si>
  <si>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</si>
  <si>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</si>
  <si>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</si>
  <si>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</si>
  <si>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</si>
  <si>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</si>
  <si>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</si>
  <si>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</si>
  <si>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</si>
  <si>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</si>
  <si>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</si>
  <si>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</si>
  <si>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</si>
  <si>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</si>
  <si>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</si>
  <si>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</si>
  <si>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</si>
  <si>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</si>
  <si>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</si>
  <si>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</si>
  <si>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</si>
  <si>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</si>
  <si>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</si>
  <si>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</si>
  <si>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</si>
  <si>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</si>
  <si>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</si>
  <si>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</si>
  <si>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</si>
  <si>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</si>
  <si>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</si>
  <si>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</si>
  <si>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</si>
  <si>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</si>
  <si>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</si>
  <si>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</si>
  <si>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</si>
  <si>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</si>
  <si>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</si>
  <si>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</si>
  <si>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</si>
  <si>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</si>
  <si>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</si>
  <si>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</si>
  <si>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</si>
  <si>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</si>
  <si>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</si>
  <si>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</si>
  <si>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</si>
  <si>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</si>
  <si>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</si>
  <si>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</si>
  <si>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</si>
  <si>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</si>
  <si>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</si>
  <si>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</si>
  <si>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</si>
  <si>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</si>
  <si>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</si>
  <si>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</si>
  <si>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</si>
  <si>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</si>
  <si>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</si>
  <si>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</si>
  <si>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</si>
  <si>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</si>
  <si>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</si>
  <si>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</si>
  <si>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</si>
  <si>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</si>
  <si>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</si>
  <si>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</si>
  <si>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</si>
  <si>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</si>
  <si>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</si>
  <si>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</si>
  <si>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</si>
  <si>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</si>
  <si>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</si>
  <si>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</si>
  <si>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</si>
  <si>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</si>
  <si>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</si>
  <si>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</si>
  <si>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</si>
  <si>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</si>
  <si>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</si>
  <si>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</si>
  <si>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</si>
  <si>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</si>
  <si>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</si>
  <si>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</si>
  <si>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</si>
  <si>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</si>
  <si>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</si>
  <si>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</si>
  <si>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</si>
  <si>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</si>
  <si>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</si>
  <si>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</si>
  <si>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</si>
  <si>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</si>
  <si>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</si>
  <si>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</si>
  <si>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</si>
  <si>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</si>
  <si>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</si>
  <si>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</si>
  <si>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</si>
  <si>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</si>
  <si>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</si>
  <si>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</si>
  <si>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</si>
  <si>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</si>
  <si>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</si>
  <si>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</si>
  <si>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</si>
  <si>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</si>
  <si>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</si>
  <si>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</si>
  <si>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</si>
  <si>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</si>
  <si>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</si>
  <si>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</si>
  <si>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</si>
  <si>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</si>
  <si>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</si>
  <si>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</si>
  <si>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</si>
  <si>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</si>
  <si>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</si>
  <si>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</si>
  <si>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</si>
  <si>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</si>
  <si>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</si>
  <si>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</si>
  <si>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</si>
  <si>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</si>
  <si>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</si>
  <si>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</si>
  <si>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</si>
  <si>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</si>
  <si>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</si>
  <si>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</si>
  <si>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</si>
  <si>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</si>
  <si>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</si>
  <si>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</si>
  <si>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</si>
  <si>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</si>
  <si>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</si>
  <si>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</si>
  <si>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</si>
  <si>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</si>
  <si>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</si>
  <si>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</si>
  <si>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</si>
  <si>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</si>
  <si>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</si>
  <si>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</si>
  <si>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</si>
  <si>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</si>
  <si>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</si>
  <si>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</si>
  <si>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</si>
  <si>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</si>
  <si>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</si>
  <si>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</si>
  <si>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</si>
  <si>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</si>
  <si>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</si>
  <si>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</si>
  <si>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</si>
  <si>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</si>
  <si>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</si>
  <si>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</si>
  <si>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</si>
  <si>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</si>
  <si>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</si>
  <si>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</si>
  <si>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</si>
  <si>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</si>
  <si>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</si>
  <si>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</si>
  <si>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</si>
  <si>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</si>
  <si>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</si>
  <si>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</si>
  <si>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</si>
  <si>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</si>
  <si>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</si>
  <si>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</si>
  <si>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</si>
  <si>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</si>
  <si>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</si>
  <si>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</si>
  <si>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</si>
  <si>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</si>
  <si>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</si>
  <si>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</si>
  <si>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</si>
  <si>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</si>
  <si>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</si>
  <si>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</si>
  <si>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</si>
  <si>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</si>
  <si>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</si>
  <si>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</si>
  <si>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</si>
  <si>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</si>
  <si>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</si>
  <si>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</si>
  <si>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</si>
  <si>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</si>
  <si>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</si>
  <si>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</si>
  <si>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</si>
  <si>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</si>
  <si>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</si>
  <si>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</si>
  <si>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</si>
  <si>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</si>
  <si>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</si>
  <si>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</si>
  <si>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</si>
  <si>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</si>
  <si>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</si>
  <si>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</si>
  <si>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</si>
  <si>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</si>
  <si>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</si>
  <si>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</si>
  <si>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</si>
  <si>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</si>
  <si>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</si>
  <si>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</si>
  <si>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</si>
  <si>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</si>
  <si>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</si>
  <si>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</si>
  <si>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</si>
  <si>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</si>
  <si>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</si>
  <si>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</si>
  <si>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</si>
  <si>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</si>
  <si>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</si>
  <si>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</si>
  <si>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</si>
  <si>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</si>
  <si>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</si>
  <si>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</si>
  <si>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</si>
  <si>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</si>
  <si>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</si>
  <si>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</si>
  <si>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</si>
  <si>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</si>
  <si>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</si>
  <si>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</si>
  <si>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</si>
  <si>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</si>
  <si>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</si>
  <si>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</si>
  <si>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</si>
  <si>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</si>
  <si>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</si>
  <si>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</si>
  <si>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</si>
  <si>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</si>
  <si>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</si>
  <si>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</si>
  <si>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</si>
  <si>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</si>
  <si>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</si>
  <si>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</si>
  <si>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</si>
  <si>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</si>
  <si>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</si>
  <si>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</si>
  <si>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</si>
  <si>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</si>
  <si>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</si>
  <si>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</si>
  <si>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</si>
  <si>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</si>
  <si>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</si>
  <si>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</si>
  <si>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</si>
  <si>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</si>
  <si>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</si>
  <si>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</si>
  <si>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</si>
  <si>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</si>
  <si>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</si>
  <si>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</si>
  <si>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</si>
  <si>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</si>
  <si>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</si>
  <si>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</si>
  <si>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</si>
  <si>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</si>
  <si>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</si>
  <si>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</si>
  <si>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</si>
  <si>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</si>
  <si>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</si>
  <si>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</si>
  <si>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</si>
  <si>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</si>
  <si>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</si>
  <si>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</si>
  <si>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</si>
  <si>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</si>
  <si>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</si>
  <si>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</si>
  <si>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</si>
  <si>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</si>
  <si>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</si>
  <si>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</si>
  <si>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</si>
  <si>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</si>
  <si>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</si>
  <si>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</si>
  <si>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</si>
  <si>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</si>
  <si>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</si>
  <si>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</si>
  <si>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</si>
  <si>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</si>
  <si>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</si>
  <si>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</si>
  <si>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</si>
  <si>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</si>
  <si>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</si>
  <si>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</si>
  <si>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</si>
  <si>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</si>
  <si>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</si>
  <si>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</si>
  <si>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</si>
  <si>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</si>
  <si>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</si>
  <si>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</si>
  <si>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</si>
  <si>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</si>
  <si>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</si>
  <si>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</si>
  <si>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</si>
  <si>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</si>
  <si>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</si>
  <si>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</si>
  <si>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</si>
  <si>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</si>
  <si>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</si>
  <si>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</si>
  <si>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</si>
  <si>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</si>
  <si>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</si>
  <si>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</si>
  <si>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</si>
  <si>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</si>
  <si>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</si>
  <si>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</si>
  <si>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</si>
  <si>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</si>
  <si>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</si>
  <si>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</si>
  <si>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</si>
  <si>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</si>
  <si>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</si>
  <si>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</si>
  <si>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</si>
  <si>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</si>
  <si>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</si>
  <si>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</si>
  <si>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</si>
  <si>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</si>
  <si>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</si>
  <si>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</si>
  <si>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</si>
  <si>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</si>
  <si>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</si>
  <si>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</si>
  <si>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</si>
  <si>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</si>
  <si>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</si>
  <si>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</si>
  <si>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</si>
  <si>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</si>
  <si>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</si>
  <si>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</si>
  <si>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</si>
  <si>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</si>
  <si>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</si>
  <si>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</si>
  <si>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</si>
  <si>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</si>
  <si>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</si>
  <si>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</si>
  <si>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</si>
  <si>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</si>
  <si>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</si>
  <si>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</si>
  <si>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</si>
  <si>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</si>
  <si>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</si>
  <si>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</si>
  <si>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</si>
  <si>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</si>
  <si>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</si>
  <si>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</si>
  <si>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</si>
  <si>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</si>
  <si>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</si>
  <si>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</si>
  <si>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</si>
  <si>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</si>
  <si>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</si>
  <si>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</si>
  <si>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</si>
  <si>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</si>
  <si>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</si>
  <si>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</si>
  <si>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</si>
  <si>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</si>
  <si>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</si>
  <si>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</si>
  <si>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</si>
  <si>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</si>
  <si>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</si>
  <si>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</si>
  <si>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</si>
  <si>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</si>
  <si>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</si>
  <si>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</si>
  <si>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</si>
  <si>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</si>
  <si>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</si>
  <si>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</si>
  <si>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</si>
  <si>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</si>
  <si>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</si>
  <si>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</si>
  <si>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</si>
  <si>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</si>
  <si>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</si>
  <si>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</si>
  <si>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</si>
  <si>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</si>
  <si>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</si>
  <si>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</si>
  <si>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</si>
  <si>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</si>
  <si>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</si>
  <si>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</si>
  <si>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</si>
  <si>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</si>
  <si>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</si>
  <si>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</si>
  <si>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</si>
  <si>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</si>
  <si>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</si>
  <si>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</si>
  <si>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</si>
  <si>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</si>
  <si>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</si>
  <si>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</si>
  <si>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</si>
  <si>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</si>
  <si>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</si>
  <si>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</si>
  <si>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</si>
  <si>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</si>
  <si>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</si>
  <si>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</si>
  <si>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</si>
  <si>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</si>
  <si>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</si>
  <si>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</si>
  <si>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</si>
  <si>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</si>
  <si>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</si>
  <si>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</si>
  <si>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</si>
  <si>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</si>
  <si>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</si>
  <si>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</si>
  <si>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</si>
  <si>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</si>
  <si>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</si>
  <si>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</si>
  <si>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</si>
  <si>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</si>
  <si>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</si>
  <si>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</si>
  <si>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</si>
  <si>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</si>
  <si>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</si>
  <si>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</si>
  <si>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</si>
  <si>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</si>
  <si>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</si>
  <si>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</si>
  <si>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</si>
  <si>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</si>
  <si>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</si>
  <si>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</si>
  <si>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</si>
  <si>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</si>
  <si>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</si>
  <si>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</si>
  <si>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</si>
  <si>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</si>
  <si>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</si>
  <si>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</si>
  <si>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</si>
  <si>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</si>
  <si>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</si>
  <si>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</si>
  <si>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</si>
  <si>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</si>
  <si>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</si>
  <si>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</si>
  <si>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</si>
  <si>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</si>
  <si>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</si>
  <si>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</si>
  <si>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</si>
  <si>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</si>
  <si>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</si>
  <si>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</si>
  <si>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</si>
  <si>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</si>
  <si>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</si>
  <si>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</si>
  <si>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</si>
  <si>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</si>
  <si>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</si>
  <si>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</si>
  <si>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</si>
  <si>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</si>
  <si>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</si>
  <si>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</si>
  <si>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</si>
  <si>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</si>
  <si>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</si>
  <si>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</si>
  <si>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</si>
  <si>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</si>
  <si>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</si>
  <si>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</si>
  <si>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</si>
  <si>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</si>
  <si>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</si>
  <si>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</si>
  <si>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</si>
  <si>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</si>
  <si>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</si>
  <si>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</si>
  <si>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</si>
  <si>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</si>
  <si>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</si>
  <si>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</si>
  <si>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</si>
  <si>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</si>
  <si>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</si>
  <si>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</si>
  <si>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</si>
  <si>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</si>
  <si>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</si>
  <si>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</si>
  <si>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</si>
  <si>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</si>
  <si>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</si>
  <si>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</si>
  <si>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</si>
  <si>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</si>
  <si>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</si>
  <si>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</si>
  <si>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</si>
  <si>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</si>
  <si>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</si>
  <si>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</si>
  <si>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</si>
  <si>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</si>
  <si>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</si>
  <si>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</si>
  <si>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</si>
  <si>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</si>
  <si>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</si>
  <si>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</si>
  <si>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</si>
  <si>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</si>
  <si>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</si>
  <si>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</si>
  <si>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</si>
  <si>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</si>
  <si>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</si>
  <si>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</si>
  <si>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</si>
  <si>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</si>
  <si>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</si>
  <si>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</si>
  <si>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</si>
  <si>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</si>
  <si>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</si>
  <si>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</si>
  <si>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</si>
  <si>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</si>
  <si>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</si>
  <si>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</si>
  <si>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</si>
  <si>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</si>
  <si>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</si>
  <si>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</si>
  <si>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</si>
  <si>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</si>
  <si>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</si>
  <si>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</si>
  <si>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</si>
  <si>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</si>
  <si>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</si>
  <si>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</si>
  <si>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</si>
  <si>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</si>
  <si>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</si>
  <si>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</si>
  <si>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</si>
  <si>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</si>
  <si>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</si>
  <si>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</si>
  <si>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</si>
  <si>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</si>
  <si>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</si>
  <si>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</si>
  <si>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</si>
  <si>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</si>
  <si>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</si>
  <si>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</si>
  <si>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</si>
  <si>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</si>
  <si>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</si>
  <si>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</si>
  <si>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</si>
  <si>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</si>
  <si>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</si>
  <si>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</si>
  <si>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</si>
  <si>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</si>
  <si>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</si>
  <si>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</si>
  <si>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</si>
  <si>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</si>
  <si>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</si>
  <si>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</si>
  <si>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</si>
  <si>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</si>
  <si>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</si>
  <si>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</si>
  <si>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</si>
  <si>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</si>
  <si>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</si>
  <si>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</si>
  <si>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</si>
  <si>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</si>
  <si>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</si>
  <si>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</si>
  <si>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</si>
  <si>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</si>
  <si>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</si>
  <si>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</si>
  <si>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</si>
  <si>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</si>
  <si>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</si>
  <si>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</si>
  <si>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</si>
  <si>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</si>
  <si>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</si>
  <si>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</si>
  <si>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</si>
  <si>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</si>
  <si>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</si>
  <si>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</si>
  <si>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</si>
  <si>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</si>
  <si>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</si>
  <si>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</si>
  <si>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</si>
  <si>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</si>
  <si>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</si>
  <si>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</si>
  <si>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</si>
  <si>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</si>
  <si>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</si>
  <si>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</si>
  <si>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</si>
  <si>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</si>
  <si>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</si>
  <si>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</si>
  <si>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</si>
  <si>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</si>
  <si>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</si>
  <si>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</si>
  <si>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</si>
  <si>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</si>
  <si>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</si>
  <si>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</si>
  <si>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</si>
  <si>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</si>
  <si>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</si>
  <si>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</si>
  <si>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</si>
  <si>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</si>
  <si>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</si>
  <si>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</si>
  <si>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</si>
  <si>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</si>
  <si>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</si>
  <si>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</si>
  <si>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</si>
  <si>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</si>
  <si>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</si>
  <si>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</si>
  <si>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</si>
  <si>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</si>
  <si>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</si>
  <si>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</si>
  <si>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</si>
  <si>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</si>
  <si>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</si>
  <si>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</si>
  <si>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</si>
  <si>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</si>
  <si>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</si>
  <si>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</si>
  <si>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</si>
  <si>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</si>
  <si>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</si>
  <si>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</si>
  <si>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</si>
  <si>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</si>
  <si>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</si>
  <si>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</si>
  <si>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</si>
  <si>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</si>
  <si>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</si>
  <si>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</si>
  <si>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</si>
  <si>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</si>
  <si>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</si>
  <si>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</si>
  <si>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</si>
  <si>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</si>
  <si>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</si>
  <si>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</si>
  <si>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</si>
  <si>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</si>
  <si>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</si>
  <si>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</si>
  <si>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</si>
  <si>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</si>
  <si>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</si>
  <si>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</si>
  <si>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</si>
  <si>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</si>
  <si>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</si>
  <si>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</si>
  <si>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</si>
  <si>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</si>
  <si>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</si>
  <si>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</si>
  <si>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</si>
  <si>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</si>
  <si>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</si>
  <si>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</si>
  <si>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</si>
  <si>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</si>
  <si>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</si>
  <si>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</si>
  <si>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</si>
  <si>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</si>
  <si>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</si>
  <si>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</si>
  <si>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</si>
  <si>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</si>
  <si>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</si>
  <si>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</si>
  <si>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</si>
  <si>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</si>
  <si>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</si>
  <si>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</si>
  <si>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</si>
  <si>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</si>
  <si>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</si>
  <si>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</si>
  <si>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</si>
  <si>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</si>
  <si>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</si>
  <si>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</si>
  <si>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</si>
  <si>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</si>
  <si>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</si>
  <si>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</si>
  <si>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</si>
  <si>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</si>
  <si>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</si>
  <si>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</si>
  <si>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</si>
  <si>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</si>
  <si>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</si>
  <si>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</si>
  <si>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</si>
  <si>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</si>
  <si>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</si>
  <si>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</si>
  <si>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</si>
  <si>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</si>
  <si>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</si>
  <si>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</si>
  <si>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</si>
  <si>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</si>
  <si>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</si>
  <si>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</si>
  <si>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</si>
  <si>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</si>
  <si>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</si>
  <si>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</si>
  <si>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</si>
  <si>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</si>
  <si>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</si>
  <si>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</si>
  <si>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</si>
  <si>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</si>
  <si>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</si>
  <si>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</si>
  <si>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</si>
  <si>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</si>
  <si>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</si>
  <si>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</si>
  <si>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</si>
  <si>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</si>
  <si>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</si>
  <si>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</si>
  <si>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</si>
  <si>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</si>
  <si>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</si>
  <si>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</si>
  <si>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</si>
  <si>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</si>
  <si>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</si>
  <si>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</si>
  <si>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</si>
  <si>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</si>
  <si>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</si>
  <si>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</si>
  <si>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</si>
  <si>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</si>
  <si>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</si>
  <si>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</si>
  <si>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</si>
  <si>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</si>
  <si>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</si>
  <si>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</si>
  <si>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</si>
  <si>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</si>
  <si>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</si>
  <si>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</si>
  <si>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</si>
  <si>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</si>
  <si>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</si>
  <si>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</si>
  <si>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</si>
  <si>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</si>
  <si>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</si>
  <si>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</si>
  <si>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</si>
  <si>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</si>
  <si>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</si>
  <si>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</si>
  <si>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</si>
  <si>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</si>
  <si>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</si>
  <si>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</si>
  <si>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</si>
  <si>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</si>
  <si>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</si>
  <si>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</si>
  <si>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</si>
  <si>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</si>
  <si>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</si>
  <si>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</si>
  <si>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</si>
  <si>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</si>
  <si>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</si>
  <si>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</si>
  <si>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</si>
  <si>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</si>
  <si>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</si>
  <si>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</si>
  <si>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</si>
  <si>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</si>
  <si>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</si>
  <si>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</si>
  <si>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</si>
  <si>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</si>
  <si>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</si>
  <si>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</si>
  <si>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</si>
  <si>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</si>
  <si>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</si>
  <si>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</si>
  <si>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</si>
  <si>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</si>
  <si>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</si>
  <si>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</si>
  <si>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</si>
  <si>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</si>
  <si>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</si>
  <si>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</si>
  <si>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</si>
  <si>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</si>
  <si>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</si>
  <si>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</si>
  <si>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</si>
  <si>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</si>
  <si>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</si>
  <si>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</si>
  <si>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</si>
  <si>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</si>
  <si>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</si>
  <si>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</si>
  <si>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</si>
  <si>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</si>
  <si>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</si>
  <si>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</si>
  <si>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</si>
  <si>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</si>
  <si>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</si>
  <si>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</si>
  <si>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</si>
  <si>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</si>
  <si>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</si>
  <si>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</si>
  <si>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</si>
  <si>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</si>
  <si>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</si>
  <si>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</si>
  <si>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</si>
  <si>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</si>
  <si>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</si>
  <si>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</si>
  <si>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</si>
  <si>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</si>
  <si>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</si>
  <si>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</si>
  <si>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</si>
  <si>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</si>
  <si>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</si>
  <si>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</si>
  <si>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</si>
  <si>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</si>
  <si>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</si>
  <si>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</si>
  <si>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</si>
  <si>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</si>
  <si>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</si>
  <si>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</si>
  <si>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</si>
  <si>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</si>
  <si>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</si>
  <si>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</si>
  <si>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</si>
  <si>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</si>
  <si>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</si>
  <si>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</si>
  <si>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</si>
  <si>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</si>
  <si>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</si>
  <si>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</si>
  <si>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</si>
  <si>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</si>
  <si>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</si>
  <si>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</si>
  <si>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</si>
  <si>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</si>
  <si>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</si>
  <si>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</si>
  <si>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</si>
  <si>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</si>
  <si>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</si>
  <si>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</si>
  <si>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</si>
  <si>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</si>
  <si>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</si>
  <si>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</si>
  <si>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</si>
  <si>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</si>
  <si>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</si>
  <si>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</si>
  <si>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</si>
  <si>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</si>
  <si>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</si>
  <si>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</si>
  <si>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</si>
  <si>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</si>
  <si>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</si>
  <si>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</si>
  <si>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</si>
  <si>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</si>
  <si>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</si>
  <si>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</si>
  <si>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</si>
  <si>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</si>
  <si>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</si>
  <si>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</si>
  <si>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</si>
  <si>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</si>
  <si>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</si>
  <si>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</si>
  <si>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</si>
  <si>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</si>
  <si>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</si>
  <si>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</si>
  <si>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</si>
  <si>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</si>
  <si>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</si>
  <si>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</si>
  <si>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</si>
  <si>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</si>
  <si>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</si>
  <si>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</si>
  <si>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</si>
  <si>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</si>
  <si>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</si>
  <si>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</si>
  <si>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</si>
  <si>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</si>
  <si>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</si>
  <si>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</si>
  <si>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</si>
  <si>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</si>
  <si>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</si>
  <si>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</si>
  <si>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</si>
  <si>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</si>
  <si>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</si>
  <si>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</si>
  <si>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</si>
  <si>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</si>
  <si>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</si>
  <si>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</si>
  <si>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</si>
  <si>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</si>
  <si>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</si>
  <si>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</si>
  <si>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</si>
  <si>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</si>
  <si>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</si>
  <si>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</si>
  <si>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</si>
  <si>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</si>
  <si>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</si>
  <si>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</si>
  <si>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</si>
  <si>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</si>
  <si>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</si>
  <si>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</si>
  <si>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</si>
  <si>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</si>
  <si>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</si>
  <si>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</si>
  <si>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</si>
  <si>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</si>
  <si>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</si>
  <si>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</si>
  <si>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</si>
  <si>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</si>
  <si>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</si>
  <si>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</si>
  <si>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</si>
  <si>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</si>
  <si>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</si>
  <si>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</si>
  <si>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</si>
  <si>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</si>
  <si>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</si>
  <si>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</si>
  <si>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</si>
  <si>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</si>
  <si>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</si>
  <si>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</si>
  <si>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</si>
  <si>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</si>
  <si>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</si>
  <si>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</si>
  <si>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</si>
  <si>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</si>
  <si>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</si>
  <si>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</si>
  <si>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</si>
  <si>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</si>
  <si>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</si>
  <si>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</si>
  <si>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</si>
  <si>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</si>
  <si>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</si>
  <si>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</si>
  <si>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</si>
  <si>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</si>
  <si>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</si>
  <si>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</si>
  <si>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</si>
  <si>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</si>
  <si>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</si>
  <si>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</si>
  <si>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</si>
  <si>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</si>
  <si>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</si>
  <si>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</si>
  <si>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</si>
  <si>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</si>
  <si>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</si>
  <si>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</si>
  <si>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</si>
  <si>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</si>
  <si>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</si>
  <si>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</si>
  <si>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</si>
  <si>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</si>
  <si>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</si>
  <si>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</si>
  <si>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</si>
  <si>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</si>
  <si>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</si>
  <si>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</si>
  <si>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</si>
  <si>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</si>
  <si>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</si>
  <si>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</si>
  <si>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</si>
  <si>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</si>
  <si>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</si>
  <si>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</si>
  <si>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</si>
  <si>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</si>
  <si>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</si>
  <si>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</si>
  <si>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</si>
  <si>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</si>
  <si>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</si>
  <si>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</si>
  <si>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</si>
  <si>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</si>
  <si>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</si>
  <si>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</si>
  <si>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</si>
  <si>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</si>
  <si>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</si>
  <si>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</si>
  <si>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</si>
  <si>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</si>
  <si>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</si>
  <si>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</si>
  <si>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</si>
  <si>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</si>
  <si>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</si>
  <si>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</si>
  <si>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</si>
  <si>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</si>
  <si>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</si>
  <si>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</si>
  <si>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</si>
  <si>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</si>
  <si>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</si>
  <si>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</si>
  <si>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</si>
  <si>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</si>
  <si>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</si>
  <si>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</si>
  <si>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</si>
  <si>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</si>
  <si>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</si>
  <si>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</si>
  <si>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</si>
  <si>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</si>
  <si>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</si>
  <si>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</si>
  <si>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</si>
  <si>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</si>
  <si>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</si>
  <si>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</si>
  <si>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</si>
  <si>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</si>
  <si>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</si>
  <si>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</si>
  <si>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</si>
  <si>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</si>
  <si>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</si>
  <si>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</si>
  <si>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</si>
  <si>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</si>
  <si>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</si>
  <si>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</si>
  <si>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</si>
  <si>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</si>
  <si>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</si>
  <si>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</si>
  <si>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</si>
  <si>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</si>
  <si>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</si>
  <si>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</si>
  <si>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</si>
  <si>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</si>
  <si>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</si>
  <si>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</si>
  <si>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</si>
  <si>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</si>
  <si>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</si>
  <si>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</si>
  <si>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</si>
  <si>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</si>
  <si>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</si>
  <si>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</si>
  <si>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</si>
  <si>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</si>
  <si>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</si>
  <si>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</si>
  <si>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</si>
  <si>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</si>
  <si>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</si>
  <si>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</si>
  <si>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</si>
  <si>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</si>
  <si>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</si>
  <si>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</si>
  <si>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</si>
  <si>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</si>
  <si>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</si>
  <si>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</si>
  <si>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</si>
  <si>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</si>
  <si>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</si>
  <si>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</si>
  <si>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</si>
  <si>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</si>
  <si>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</si>
  <si>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</si>
  <si>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</si>
  <si>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</si>
  <si>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</si>
  <si>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</si>
  <si>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</si>
  <si>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</si>
  <si>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</si>
  <si>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</si>
  <si>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</si>
  <si>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</si>
  <si>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</si>
  <si>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</si>
  <si>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</si>
  <si>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</si>
  <si>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</si>
  <si>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</si>
  <si>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</si>
  <si>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</si>
  <si>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</si>
  <si>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</si>
  <si>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</si>
  <si>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</si>
  <si>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</si>
  <si>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</si>
  <si>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</si>
  <si>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</si>
  <si>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</si>
  <si>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</si>
  <si>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</si>
  <si>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</si>
  <si>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</si>
  <si>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</si>
  <si>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</si>
  <si>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</si>
  <si>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</si>
  <si>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</si>
  <si>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</si>
  <si>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</si>
  <si>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</si>
  <si>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</si>
  <si>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</si>
  <si>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</si>
  <si>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</si>
  <si>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</si>
  <si>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</si>
  <si>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</si>
  <si>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</si>
  <si>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</si>
  <si>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</si>
  <si>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</si>
  <si>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</si>
  <si>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</si>
  <si>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</si>
  <si>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</si>
  <si>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</si>
  <si>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</si>
  <si>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</si>
  <si>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</si>
  <si>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</si>
  <si>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</si>
  <si>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</si>
  <si>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</si>
  <si>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</si>
  <si>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</si>
  <si>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</si>
  <si>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</si>
  <si>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</si>
  <si>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</si>
  <si>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</si>
  <si>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</si>
  <si>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</si>
  <si>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</si>
  <si>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</si>
  <si>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</si>
  <si>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</si>
  <si>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</si>
  <si>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</si>
  <si>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</si>
  <si>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</si>
  <si>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</si>
  <si>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</si>
  <si>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</si>
  <si>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</si>
  <si>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</si>
  <si>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</si>
  <si>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</si>
  <si>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</si>
  <si>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</si>
  <si>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</si>
  <si>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</si>
  <si>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</si>
  <si>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</si>
  <si>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</si>
  <si>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</si>
  <si>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</si>
  <si>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</si>
  <si>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</si>
  <si>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</si>
  <si>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</si>
  <si>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</si>
  <si>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</si>
  <si>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</si>
  <si>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</si>
  <si>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</si>
  <si>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</si>
  <si>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</si>
  <si>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</si>
  <si>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</si>
  <si>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</si>
  <si>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</si>
  <si>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</si>
  <si>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</si>
  <si>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</si>
  <si>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</si>
  <si>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</si>
  <si>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</si>
  <si>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</si>
  <si>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</si>
  <si>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</si>
  <si>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</si>
  <si>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</si>
  <si>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</si>
  <si>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</si>
  <si>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</si>
  <si>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</si>
  <si>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</si>
  <si>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</si>
  <si>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</si>
  <si>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</si>
  <si>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</si>
  <si>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</si>
  <si>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</si>
  <si>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</si>
  <si>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</si>
  <si>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</si>
  <si>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</si>
  <si>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</si>
  <si>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</si>
  <si>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</si>
  <si>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</si>
  <si>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</si>
  <si>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</si>
  <si>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</si>
  <si>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</si>
  <si>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</si>
  <si>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</si>
  <si>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</si>
  <si>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</si>
  <si>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</si>
  <si>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</si>
  <si>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</si>
  <si>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</si>
  <si>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</si>
  <si>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</si>
  <si>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</si>
  <si>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</si>
  <si>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</si>
  <si>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</si>
  <si>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</si>
  <si>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</si>
  <si>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</si>
  <si>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</si>
  <si>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</si>
  <si>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</si>
  <si>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</si>
  <si>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</si>
  <si>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</si>
  <si>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</si>
  <si>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</si>
  <si>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</si>
  <si>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</si>
  <si>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</si>
  <si>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</si>
  <si>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</si>
  <si>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</si>
  <si>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</si>
  <si>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</si>
  <si>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</si>
  <si>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</si>
  <si>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</si>
  <si>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</si>
  <si>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</si>
  <si>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</si>
  <si>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</si>
  <si>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</si>
  <si>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</si>
  <si>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</si>
  <si>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</si>
  <si>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</si>
  <si>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</si>
  <si>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</si>
  <si>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</si>
  <si>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</si>
  <si>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</si>
  <si>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</si>
  <si>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</si>
  <si>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</si>
  <si>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</si>
  <si>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</si>
  <si>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</si>
  <si>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</si>
  <si>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</si>
  <si>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</si>
  <si>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</si>
  <si>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</si>
  <si>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</si>
  <si>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</si>
  <si>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</si>
  <si>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</si>
  <si>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</si>
  <si>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</si>
  <si>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</si>
  <si>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</si>
  <si>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</si>
  <si>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</si>
  <si>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</si>
  <si>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</si>
  <si>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</si>
  <si>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</si>
  <si>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</si>
  <si>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</si>
  <si>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</si>
  <si>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</si>
  <si>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</si>
  <si>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</si>
  <si>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</si>
  <si>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</si>
  <si>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</si>
  <si>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</si>
  <si>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</si>
  <si>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</si>
  <si>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</si>
  <si>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</si>
  <si>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</si>
  <si>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</si>
  <si>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</si>
  <si>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</si>
  <si>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</si>
  <si>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</si>
  <si>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</si>
  <si>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</si>
  <si>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</si>
  <si>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</si>
  <si>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</si>
  <si>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</si>
  <si>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</si>
  <si>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</si>
  <si>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</si>
  <si>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</si>
  <si>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</si>
  <si>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</si>
  <si>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</si>
  <si>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</si>
  <si>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</si>
  <si>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</si>
  <si>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</si>
  <si>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</si>
  <si>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</si>
  <si>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</si>
  <si>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</si>
  <si>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</si>
  <si>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</si>
  <si>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</si>
  <si>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</si>
  <si>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</si>
  <si>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</si>
  <si>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</si>
  <si>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</si>
  <si>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</si>
  <si>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</si>
  <si>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</si>
  <si>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</si>
  <si>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</si>
  <si>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</si>
  <si>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</si>
  <si>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</si>
  <si>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</si>
  <si>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</si>
  <si>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</si>
  <si>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</si>
  <si>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</si>
  <si>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</si>
  <si>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</si>
  <si>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</si>
  <si>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</si>
  <si>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</si>
  <si>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</si>
  <si>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</si>
  <si>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</si>
  <si>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</si>
  <si>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</si>
  <si>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</si>
  <si>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</si>
  <si>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</si>
  <si>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</si>
  <si>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</si>
  <si>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</si>
  <si>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</si>
  <si>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</si>
  <si>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</si>
  <si>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</si>
  <si>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</si>
  <si>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</si>
  <si>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</si>
  <si>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</si>
  <si>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</si>
  <si>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</si>
  <si>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</si>
  <si>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</si>
  <si>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</si>
  <si>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</si>
  <si>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</si>
  <si>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</si>
  <si>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</si>
  <si>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</si>
  <si>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</si>
  <si>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</si>
  <si>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</si>
  <si>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</si>
  <si>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</si>
  <si>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</si>
  <si>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</si>
  <si>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</si>
  <si>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</si>
  <si>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</si>
  <si>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</si>
  <si>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</si>
  <si>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</si>
  <si>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</si>
  <si>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</si>
  <si>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</si>
  <si>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</si>
  <si>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</si>
  <si>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</si>
  <si>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</si>
  <si>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</si>
  <si>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</si>
  <si>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</si>
  <si>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</si>
  <si>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</si>
  <si>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</si>
  <si>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</si>
  <si>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</si>
  <si>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</si>
  <si>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</si>
  <si>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</si>
  <si>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</si>
  <si>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</si>
  <si>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</si>
  <si>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</si>
  <si>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</si>
  <si>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</si>
  <si>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</si>
  <si>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</si>
  <si>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</si>
  <si>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</si>
  <si>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</si>
  <si>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</si>
  <si>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</si>
  <si>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</si>
  <si>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</si>
  <si>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</si>
  <si>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</si>
  <si>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</si>
  <si>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</si>
  <si>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</si>
  <si>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</si>
  <si>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</si>
  <si>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</si>
  <si>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</si>
  <si>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</si>
  <si>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</si>
  <si>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</si>
  <si>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</si>
  <si>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</si>
  <si>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</si>
  <si>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</si>
  <si>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</si>
  <si>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</si>
  <si>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</si>
  <si>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</si>
  <si>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</si>
  <si>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</si>
  <si>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</si>
  <si>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</si>
  <si>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</si>
  <si>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</si>
  <si>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</si>
  <si>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</si>
  <si>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</si>
  <si>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</si>
  <si>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</si>
  <si>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</si>
  <si>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</si>
  <si>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</si>
  <si>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</si>
  <si>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</si>
  <si>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</si>
  <si>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</si>
  <si>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</si>
  <si>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</si>
  <si>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</si>
  <si>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</si>
  <si>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</si>
  <si>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</si>
  <si>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</si>
  <si>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</si>
  <si>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</si>
  <si>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</si>
  <si>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</si>
  <si>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</si>
  <si>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</si>
  <si>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</si>
  <si>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</si>
  <si>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</si>
  <si>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</si>
  <si>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</si>
  <si>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</si>
  <si>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</si>
  <si>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</si>
  <si>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</si>
  <si>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</si>
  <si>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</si>
  <si>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</si>
  <si>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</si>
  <si>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</si>
  <si>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</si>
  <si>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</si>
  <si>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</si>
  <si>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</si>
  <si>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</si>
  <si>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</si>
  <si>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</si>
  <si>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</si>
  <si>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</si>
  <si>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</si>
  <si>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</si>
  <si>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</si>
  <si>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</si>
  <si>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</si>
  <si>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</si>
  <si>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</si>
  <si>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</si>
  <si>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</si>
  <si>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</si>
  <si>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</si>
  <si>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</si>
  <si>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</si>
  <si>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</si>
  <si>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</si>
  <si>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</si>
  <si>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</si>
  <si>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</si>
  <si>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</si>
  <si>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</si>
  <si>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</si>
  <si>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</si>
  <si>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</si>
  <si>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</si>
  <si>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</si>
  <si>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</si>
  <si>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</si>
  <si>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</si>
  <si>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</si>
  <si>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</si>
  <si>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</si>
  <si>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</si>
  <si>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</si>
  <si>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</si>
  <si>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</si>
  <si>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</si>
  <si>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</si>
  <si>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</si>
  <si>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</si>
  <si>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</si>
  <si>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</si>
  <si>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</si>
  <si>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</si>
  <si>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</si>
  <si>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</si>
  <si>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</si>
  <si>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</si>
  <si>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</si>
  <si>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</si>
  <si>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</si>
  <si>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</si>
  <si>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</si>
  <si>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</si>
  <si>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</si>
  <si>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</si>
  <si>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</si>
  <si>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</si>
  <si>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</si>
  <si>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</si>
  <si>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</si>
  <si>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</si>
  <si>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</si>
  <si>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</si>
  <si>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</si>
  <si>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</si>
  <si>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</si>
  <si>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</si>
  <si>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</si>
  <si>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</si>
  <si>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</si>
  <si>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</si>
  <si>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</si>
  <si>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</si>
  <si>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</si>
  <si>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</si>
  <si>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</si>
  <si>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</si>
  <si>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</si>
  <si>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</si>
  <si>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</si>
  <si>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</si>
  <si>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</si>
  <si>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</si>
  <si>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</si>
  <si>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</si>
  <si>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</si>
  <si>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</si>
  <si>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</si>
  <si>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</si>
  <si>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</si>
  <si>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</si>
  <si>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</si>
  <si>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</si>
  <si>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</si>
  <si>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</si>
  <si>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</si>
  <si>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</si>
  <si>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</si>
  <si>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</si>
  <si>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</si>
  <si>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</si>
  <si>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</si>
  <si>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</si>
  <si>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</si>
  <si>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</si>
  <si>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</si>
  <si>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</si>
  <si>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</si>
  <si>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</si>
  <si>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</si>
  <si>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</si>
  <si>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</si>
  <si>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</si>
  <si>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</si>
  <si>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</si>
  <si>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</si>
  <si>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</si>
  <si>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</si>
  <si>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</si>
  <si>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</si>
  <si>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</si>
  <si>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</si>
  <si>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</si>
  <si>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</si>
  <si>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</si>
  <si>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</si>
  <si>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</si>
  <si>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</si>
  <si>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</si>
  <si>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</si>
  <si>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</si>
  <si>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</si>
  <si>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</si>
  <si>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</si>
  <si>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</si>
  <si>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</si>
  <si>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</si>
  <si>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</si>
  <si>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</si>
  <si>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</si>
  <si>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</si>
  <si>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</si>
  <si>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</si>
  <si>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</si>
  <si>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</si>
  <si>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</si>
  <si>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</si>
  <si>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</si>
  <si>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</si>
  <si>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</si>
  <si>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</si>
  <si>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</si>
  <si>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</si>
  <si>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</si>
  <si>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</si>
  <si>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</si>
  <si>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</si>
  <si>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</si>
  <si>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</si>
  <si>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</si>
  <si>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</si>
  <si>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</si>
  <si>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</si>
  <si>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</si>
  <si>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</si>
  <si>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</si>
  <si>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</si>
  <si>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</si>
  <si>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</si>
  <si>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</si>
  <si>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</si>
  <si>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</si>
  <si>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</si>
  <si>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</si>
  <si>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</si>
  <si>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</si>
  <si>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</si>
  <si>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</si>
  <si>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</si>
  <si>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</si>
  <si>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</si>
  <si>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</si>
  <si>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</si>
  <si>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</si>
  <si>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</si>
  <si>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</si>
  <si>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</si>
  <si>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</si>
  <si>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</si>
  <si>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</si>
  <si>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</si>
  <si>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</si>
  <si>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</si>
  <si>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</si>
  <si>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</si>
  <si>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</si>
  <si>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</si>
  <si>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</si>
  <si>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</si>
  <si>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</si>
  <si>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</si>
  <si>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</si>
  <si>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</si>
  <si>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</si>
  <si>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</si>
  <si>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</si>
  <si>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</si>
  <si>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</si>
  <si>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</si>
  <si>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</si>
  <si>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</si>
  <si>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</si>
  <si>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</si>
  <si>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</si>
  <si>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</si>
  <si>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</si>
  <si>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</si>
  <si>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</si>
  <si>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</si>
  <si>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</si>
  <si>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</si>
  <si>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</si>
  <si>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</si>
  <si>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</si>
  <si>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</si>
  <si>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</si>
  <si>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</si>
  <si>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</si>
  <si>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</si>
  <si>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</si>
  <si>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</si>
  <si>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</si>
  <si>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</si>
  <si>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</si>
  <si>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</si>
  <si>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</si>
  <si>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</si>
  <si>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</si>
  <si>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</si>
  <si>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</si>
  <si>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</si>
  <si>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</si>
  <si>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</si>
  <si>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</si>
  <si>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</si>
  <si>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</si>
  <si>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</si>
  <si>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</si>
  <si>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</si>
  <si>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</si>
  <si>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</si>
  <si>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</si>
  <si>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</si>
  <si>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</si>
  <si>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</si>
  <si>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</si>
  <si>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</si>
  <si>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</si>
  <si>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</si>
  <si>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</si>
  <si>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</si>
  <si>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</si>
  <si>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</si>
  <si>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</si>
  <si>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</si>
  <si>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</si>
  <si>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</si>
  <si>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</si>
  <si>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</si>
  <si>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</si>
  <si>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</si>
  <si>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</si>
  <si>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</si>
  <si>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</si>
  <si>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</si>
  <si>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</si>
  <si>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</si>
  <si>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</si>
  <si>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</si>
  <si>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</si>
  <si>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</si>
  <si>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</si>
  <si>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</si>
  <si>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</si>
  <si>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</si>
  <si>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</si>
  <si>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</si>
  <si>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</si>
  <si>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</si>
  <si>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</si>
  <si>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</si>
  <si>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</si>
  <si>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</si>
  <si>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</si>
  <si>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</si>
  <si>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</si>
  <si>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</si>
  <si>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</si>
  <si>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</si>
  <si>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</si>
  <si>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</si>
  <si>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</si>
  <si>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</si>
  <si>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</si>
  <si>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</si>
  <si>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</si>
  <si>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</si>
  <si>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</si>
  <si>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</si>
  <si>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</si>
  <si>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</si>
  <si>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</si>
  <si>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</si>
  <si>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</si>
  <si>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</si>
  <si>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</si>
  <si>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</si>
  <si>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</si>
  <si>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</si>
  <si>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</si>
  <si>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</si>
  <si>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</si>
  <si>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</si>
  <si>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</si>
  <si>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</si>
  <si>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</si>
  <si>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</si>
  <si>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</si>
  <si>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</si>
  <si>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</si>
  <si>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</si>
  <si>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</si>
  <si>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</si>
  <si>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</si>
  <si>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</si>
  <si>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</si>
  <si>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</si>
  <si>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</si>
  <si>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</si>
  <si>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</si>
  <si>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</si>
  <si>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</si>
  <si>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</si>
  <si>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</si>
  <si>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</si>
  <si>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</si>
  <si>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</si>
  <si>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</si>
  <si>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</si>
  <si>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</si>
  <si>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</si>
  <si>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</si>
  <si>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</si>
  <si>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</si>
  <si>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</si>
  <si>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</si>
  <si>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</si>
  <si>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</si>
  <si>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</si>
  <si>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</si>
  <si>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</si>
  <si>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</si>
  <si>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</si>
  <si>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</si>
  <si>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</si>
  <si>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</si>
  <si>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</si>
  <si>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</si>
  <si>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</si>
  <si>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</si>
  <si>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</si>
  <si>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</si>
  <si>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</si>
  <si>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</si>
  <si>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</si>
  <si>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</si>
  <si>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</si>
  <si>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</si>
  <si>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</si>
  <si>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</si>
  <si>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</si>
  <si>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</si>
  <si>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</si>
  <si>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</si>
  <si>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</si>
  <si>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</si>
  <si>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</si>
  <si>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</si>
  <si>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</si>
  <si>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</si>
  <si>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</si>
  <si>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</si>
  <si>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</si>
  <si>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</si>
  <si>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</si>
  <si>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</si>
  <si>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</si>
  <si>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</si>
  <si>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</si>
  <si>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</si>
  <si>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</si>
  <si>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</si>
  <si>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</si>
  <si>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</si>
  <si>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</si>
  <si>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</si>
  <si>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</si>
  <si>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</si>
  <si>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</si>
  <si>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</si>
  <si>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</si>
  <si>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</si>
  <si>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</si>
  <si>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</si>
  <si>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</si>
  <si>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</si>
  <si>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</si>
  <si>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</si>
  <si>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</si>
  <si>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</si>
  <si>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</si>
  <si>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</si>
  <si>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</si>
  <si>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</si>
  <si>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</si>
  <si>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</si>
  <si>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</si>
  <si>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</si>
  <si>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</si>
  <si>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</si>
  <si>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</si>
  <si>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</si>
  <si>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</si>
  <si>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</si>
  <si>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</si>
  <si>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</si>
  <si>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</si>
  <si>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</si>
  <si>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</si>
  <si>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</si>
  <si>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</si>
  <si>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</si>
  <si>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</si>
  <si>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</si>
  <si>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</si>
  <si>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</si>
  <si>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</si>
  <si>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</si>
  <si>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</si>
  <si>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</si>
  <si>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</si>
  <si>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</si>
  <si>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</si>
  <si>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</si>
  <si>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</si>
  <si>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</si>
  <si>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</si>
  <si>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</si>
  <si>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</si>
  <si>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</si>
  <si>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</si>
  <si>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</si>
  <si>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</si>
  <si>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</si>
  <si>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</si>
  <si>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</si>
  <si>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</si>
  <si>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</si>
  <si>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</si>
  <si>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</si>
  <si>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</si>
  <si>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</si>
  <si>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</si>
  <si>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</si>
  <si>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</si>
  <si>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</si>
  <si>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</si>
  <si>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</si>
  <si>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</si>
  <si>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</si>
  <si>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</si>
  <si>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</si>
  <si>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</si>
  <si>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</si>
  <si>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</si>
  <si>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</si>
  <si>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</si>
  <si>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</si>
  <si>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</si>
  <si>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</si>
  <si>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</si>
  <si>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</si>
  <si>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</si>
  <si>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</si>
  <si>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</si>
  <si>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</si>
  <si>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</si>
  <si>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</si>
  <si>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</si>
  <si>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</si>
  <si>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</si>
  <si>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</si>
  <si>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</si>
  <si>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</si>
  <si>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</si>
  <si>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</si>
  <si>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</si>
  <si>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</si>
  <si>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</si>
  <si>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</si>
  <si>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</si>
  <si>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</si>
  <si>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</si>
  <si>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</si>
  <si>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</si>
  <si>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</si>
  <si>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</si>
  <si>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</si>
  <si>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</si>
  <si>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</si>
  <si>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</si>
  <si>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</si>
  <si>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</si>
  <si>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</si>
  <si>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</si>
  <si>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</si>
  <si>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</si>
  <si>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</si>
  <si>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</si>
  <si>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</si>
  <si>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</si>
  <si>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</si>
  <si>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</si>
  <si>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</si>
  <si>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</si>
  <si>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</si>
  <si>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</si>
  <si>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</si>
  <si>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</si>
  <si>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</si>
  <si>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</si>
  <si>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</si>
  <si>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</si>
  <si>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</si>
  <si>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</si>
  <si>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</si>
  <si>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</si>
  <si>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</si>
  <si>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</si>
  <si>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</si>
  <si>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</si>
  <si>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</si>
  <si>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</si>
  <si>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</si>
  <si>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</si>
  <si>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</si>
  <si>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</si>
  <si>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</si>
  <si>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</si>
  <si>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</si>
  <si>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</si>
  <si>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</si>
  <si>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</si>
  <si>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</si>
  <si>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</si>
  <si>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</si>
  <si>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</si>
  <si>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</si>
  <si>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</si>
  <si>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</si>
  <si>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</si>
  <si>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</si>
  <si>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</si>
  <si>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</si>
  <si>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</si>
  <si>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</si>
  <si>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</si>
  <si>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</si>
  <si>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</si>
  <si>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</si>
  <si>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</si>
  <si>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</si>
  <si>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</si>
  <si>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</si>
  <si>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</si>
  <si>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</si>
  <si>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</si>
  <si>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</si>
  <si>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</si>
  <si>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</si>
  <si>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</si>
  <si>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</si>
  <si>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</si>
  <si>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</si>
  <si>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</si>
  <si>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</si>
  <si>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</si>
  <si>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</si>
  <si>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</si>
  <si>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</si>
  <si>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</si>
  <si>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</si>
  <si>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</si>
  <si>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</si>
  <si>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</si>
  <si>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</si>
  <si>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</si>
  <si>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</si>
  <si>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</si>
  <si>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</si>
  <si>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</si>
  <si>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</si>
  <si>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</si>
  <si>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</si>
  <si>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</si>
  <si>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</si>
  <si>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</si>
  <si>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</si>
  <si>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</si>
  <si>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</si>
  <si>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</si>
  <si>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</si>
  <si>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</si>
  <si>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</si>
  <si>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</si>
  <si>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</si>
  <si>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</si>
  <si>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</si>
  <si>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</si>
  <si>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</si>
  <si>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</si>
  <si>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</si>
  <si>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</si>
  <si>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</si>
  <si>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</si>
  <si>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</si>
  <si>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</si>
  <si>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</si>
  <si>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</si>
  <si>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</si>
  <si>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</si>
  <si>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</si>
  <si>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</si>
  <si>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</si>
  <si>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</si>
  <si>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</si>
  <si>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</si>
  <si>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</si>
  <si>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</si>
  <si>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</si>
  <si>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</si>
  <si>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</si>
  <si>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</si>
  <si>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</si>
  <si>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</si>
  <si>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</si>
  <si>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</si>
  <si>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</si>
  <si>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</si>
  <si>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</si>
  <si>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</si>
  <si>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</si>
  <si>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</si>
  <si>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</si>
  <si>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</si>
  <si>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</si>
  <si>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</si>
  <si>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</si>
  <si>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</si>
  <si>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</si>
  <si>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</si>
  <si>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</si>
  <si>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</si>
  <si>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</si>
  <si>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</si>
  <si>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</si>
  <si>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</si>
  <si>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</si>
  <si>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</si>
  <si>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</si>
  <si>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</si>
  <si>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</si>
  <si>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</si>
  <si>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</si>
  <si>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</si>
  <si>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</si>
  <si>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</si>
  <si>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</si>
  <si>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</si>
  <si>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</si>
  <si>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</si>
  <si>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</si>
  <si>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</si>
  <si>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</si>
  <si>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</si>
  <si>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</si>
  <si>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</si>
  <si>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</si>
  <si>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</si>
  <si>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</si>
  <si>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</si>
  <si>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</si>
  <si>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</si>
  <si>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</si>
  <si>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</si>
  <si>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</si>
  <si>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</si>
  <si>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</si>
  <si>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</si>
  <si>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</si>
  <si>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</si>
  <si>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</si>
  <si>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</si>
  <si>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</si>
  <si>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</si>
  <si>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</si>
  <si>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</si>
  <si>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</si>
  <si>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</si>
  <si>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</si>
  <si>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</si>
  <si>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</si>
  <si>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</si>
  <si>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</si>
  <si>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</si>
  <si>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</si>
  <si>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</si>
  <si>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</si>
  <si>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</si>
  <si>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</si>
  <si>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</si>
  <si>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</si>
  <si>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</si>
  <si>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</si>
  <si>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</si>
  <si>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</si>
  <si>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</si>
  <si>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</si>
  <si>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</si>
  <si>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</si>
  <si>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</si>
  <si>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</si>
  <si>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</si>
  <si>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</si>
  <si>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</si>
  <si>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</si>
  <si>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</si>
  <si>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</si>
  <si>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</si>
  <si>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</si>
  <si>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</si>
  <si>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</si>
  <si>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</si>
  <si>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</si>
  <si>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</si>
  <si>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</si>
  <si>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</si>
  <si>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</si>
  <si>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</si>
  <si>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</si>
  <si>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</si>
  <si>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</si>
  <si>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</si>
  <si>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</si>
  <si>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</si>
  <si>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</si>
  <si>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</si>
  <si>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</si>
  <si>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</si>
  <si>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</si>
  <si>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</si>
  <si>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</si>
  <si>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</si>
  <si>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</si>
  <si>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</si>
  <si>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</si>
  <si>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</si>
  <si>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</si>
  <si>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</si>
  <si>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</si>
  <si>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</si>
  <si>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</si>
  <si>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</si>
  <si>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</si>
  <si>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</si>
  <si>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</si>
  <si>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</si>
  <si>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</si>
  <si>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</si>
  <si>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</si>
  <si>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</si>
  <si>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</si>
  <si>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</si>
  <si>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</si>
  <si>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</si>
  <si>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</si>
  <si>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</si>
  <si>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</si>
  <si>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</si>
  <si>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</si>
  <si>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</si>
  <si>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</si>
  <si>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</si>
  <si>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</si>
  <si>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</si>
  <si>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</si>
  <si>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</si>
  <si>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</si>
  <si>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</si>
  <si>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</si>
  <si>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</si>
  <si>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</si>
  <si>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</si>
  <si>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</si>
  <si>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</si>
  <si>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</si>
  <si>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</si>
  <si>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</si>
  <si>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</si>
  <si>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</si>
  <si>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</si>
  <si>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</si>
  <si>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</si>
  <si>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</si>
  <si>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</si>
  <si>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</si>
  <si>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</si>
  <si>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</si>
  <si>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</si>
  <si>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</si>
  <si>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</si>
  <si>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</si>
  <si>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</si>
  <si>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</si>
  <si>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</si>
  <si>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</si>
  <si>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</si>
  <si>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</si>
  <si>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</si>
  <si>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</si>
  <si>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</si>
  <si>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</si>
  <si>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</si>
  <si>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</si>
  <si>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</si>
  <si>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</si>
  <si>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</si>
  <si>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</si>
  <si>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</si>
  <si>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</si>
  <si>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</si>
  <si>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</si>
  <si>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</si>
  <si>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</si>
  <si>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</si>
  <si>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</si>
  <si>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</si>
  <si>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</si>
  <si>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</si>
  <si>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</si>
  <si>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</si>
  <si>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</si>
  <si>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</si>
  <si>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</si>
  <si>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</si>
  <si>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</si>
  <si>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</si>
  <si>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</si>
  <si>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</si>
  <si>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</si>
  <si>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</si>
  <si>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</si>
  <si>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</si>
  <si>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</si>
  <si>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</si>
  <si>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</si>
  <si>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</si>
  <si>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</si>
  <si>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</si>
  <si>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</si>
  <si>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</si>
  <si>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</si>
  <si>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</si>
  <si>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</si>
  <si>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</si>
  <si>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</si>
  <si>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</si>
  <si>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</si>
  <si>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</si>
  <si>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</si>
  <si>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</si>
  <si>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</si>
  <si>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</si>
  <si>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</si>
  <si>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</si>
  <si>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</si>
  <si>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</si>
  <si>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</si>
  <si>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</si>
  <si>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</si>
  <si>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</si>
  <si>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</si>
  <si>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</si>
  <si>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</si>
  <si>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</si>
  <si>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</si>
  <si>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</si>
  <si>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</si>
  <si>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</si>
  <si>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</si>
  <si>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</si>
  <si>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</si>
  <si>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</si>
  <si>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</si>
  <si>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</si>
  <si>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</si>
  <si>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</si>
  <si>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</si>
  <si>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</si>
  <si>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</si>
  <si>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</si>
  <si>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</si>
  <si>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</si>
  <si>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</si>
  <si>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</si>
  <si>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</si>
  <si>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</si>
  <si>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</si>
  <si>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</si>
  <si>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</si>
  <si>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</si>
  <si>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</si>
  <si>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</si>
  <si>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</si>
  <si>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</si>
  <si>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</si>
  <si>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</si>
  <si>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</si>
  <si>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</si>
  <si>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</si>
  <si>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</si>
  <si>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</si>
  <si>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</si>
  <si>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</si>
  <si>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</si>
  <si>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</si>
  <si>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</si>
  <si>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</si>
  <si>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</si>
  <si>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</si>
  <si>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</si>
  <si>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</si>
  <si>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</si>
  <si>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</si>
  <si>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</si>
  <si>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</si>
  <si>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</si>
  <si>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</si>
  <si>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</si>
  <si>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</si>
  <si>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</si>
  <si>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</si>
  <si>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</si>
  <si>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</si>
  <si>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</si>
  <si>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</si>
  <si>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</si>
  <si>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</si>
  <si>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</si>
  <si>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</si>
  <si>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</si>
  <si>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</si>
  <si>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</si>
  <si>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</si>
  <si>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</si>
  <si>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</si>
  <si>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</si>
  <si>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</si>
  <si>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</si>
  <si>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</si>
  <si>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</si>
  <si>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</si>
  <si>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</si>
  <si>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</si>
  <si>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</si>
  <si>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</si>
  <si>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</si>
  <si>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</si>
  <si>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</si>
  <si>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</si>
  <si>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</si>
  <si>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</si>
  <si>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</si>
  <si>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</si>
  <si>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</si>
  <si>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</si>
  <si>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</si>
  <si>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</si>
  <si>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</si>
  <si>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</si>
  <si>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</si>
  <si>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</si>
  <si>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</si>
  <si>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</si>
  <si>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</si>
  <si>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</si>
  <si>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</si>
  <si>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</si>
  <si>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</si>
  <si>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</si>
  <si>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</si>
  <si>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</si>
  <si>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</si>
  <si>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</si>
  <si>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</si>
  <si>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</si>
  <si>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</si>
  <si>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</si>
  <si>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</si>
  <si>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</si>
  <si>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</si>
  <si>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</si>
  <si>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</si>
  <si>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</si>
  <si>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</si>
  <si>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</si>
  <si>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</si>
  <si>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</si>
  <si>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</si>
  <si>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</si>
  <si>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</si>
  <si>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</si>
  <si>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</si>
  <si>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</si>
  <si>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</si>
  <si>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</si>
  <si>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</si>
  <si>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</si>
  <si>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</si>
  <si>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</si>
  <si>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</si>
  <si>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</si>
  <si>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</si>
  <si>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</si>
  <si>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</si>
  <si>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</si>
  <si>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</si>
  <si>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</si>
  <si>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</si>
  <si>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</si>
  <si>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</si>
  <si>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</si>
  <si>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</si>
  <si>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</si>
  <si>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</si>
  <si>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</si>
  <si>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</si>
  <si>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</si>
  <si>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</si>
  <si>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</si>
  <si>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</si>
  <si>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</si>
  <si>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</si>
  <si>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</si>
  <si>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</si>
  <si>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</si>
  <si>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</si>
  <si>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</si>
  <si>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</si>
  <si>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</si>
  <si>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</si>
  <si>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</si>
  <si>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</si>
  <si>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</si>
  <si>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</si>
  <si>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</si>
  <si>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</si>
  <si>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</si>
  <si>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</si>
  <si>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</si>
  <si>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</si>
  <si>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</si>
  <si>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</si>
  <si>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</si>
  <si>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</si>
  <si>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</si>
  <si>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</si>
  <si>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</si>
  <si>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</si>
  <si>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</si>
  <si>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</si>
  <si>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</si>
  <si>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</si>
  <si>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</si>
  <si>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</si>
  <si>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</si>
  <si>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</si>
  <si>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</si>
  <si>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</si>
  <si>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</si>
  <si>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</si>
  <si>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</si>
  <si>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</si>
  <si>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</si>
  <si>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</si>
  <si>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</si>
  <si>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</si>
  <si>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</si>
  <si>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</si>
  <si>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</si>
  <si>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</si>
  <si>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</si>
  <si>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</si>
  <si>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</si>
  <si>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</si>
  <si>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</si>
  <si>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</si>
  <si>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</si>
  <si>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</si>
  <si>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</si>
  <si>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</si>
  <si>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</si>
  <si>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</si>
  <si>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</si>
  <si>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</si>
  <si>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</si>
  <si>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</si>
  <si>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</si>
  <si>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</si>
  <si>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</si>
  <si>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</si>
  <si>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</si>
  <si>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</si>
  <si>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</si>
  <si>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</si>
  <si>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</si>
  <si>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</si>
  <si>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</si>
  <si>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</si>
  <si>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</si>
  <si>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</si>
  <si>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</si>
  <si>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</si>
  <si>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</si>
  <si>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</si>
  <si>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</si>
  <si>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</si>
  <si>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</si>
  <si>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</si>
  <si>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</si>
  <si>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</si>
  <si>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</si>
  <si>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</si>
  <si>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</si>
  <si>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</si>
  <si>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</si>
  <si>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</si>
  <si>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</si>
  <si>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</si>
  <si>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</si>
  <si>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</si>
  <si>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</si>
  <si>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</si>
  <si>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</si>
  <si>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</si>
  <si>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</si>
  <si>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</si>
  <si>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</si>
  <si>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</si>
  <si>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</si>
  <si>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</si>
  <si>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</si>
  <si>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</si>
  <si>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</si>
  <si>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</si>
  <si>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</si>
  <si>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</si>
  <si>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</si>
  <si>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</si>
  <si>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</si>
  <si>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</si>
  <si>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</si>
  <si>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</si>
  <si>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</si>
  <si>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</si>
  <si>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</si>
  <si>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</si>
  <si>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</si>
  <si>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</si>
  <si>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</si>
  <si>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</si>
  <si>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</si>
  <si>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</si>
  <si>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</si>
  <si>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</si>
  <si>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</si>
  <si>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</si>
  <si>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</si>
  <si>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</si>
  <si>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</si>
  <si>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</si>
  <si>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</si>
  <si>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</si>
  <si>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</si>
  <si>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</si>
  <si>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</si>
  <si>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</si>
  <si>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</si>
  <si>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</si>
  <si>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</si>
  <si>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</si>
  <si>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</si>
  <si>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</si>
  <si>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</si>
  <si>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</si>
  <si>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</si>
  <si>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</si>
  <si>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</si>
  <si>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</si>
  <si>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</si>
  <si>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</si>
  <si>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</si>
  <si>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</si>
  <si>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</si>
  <si>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</si>
  <si>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</si>
  <si>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</si>
  <si>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</si>
  <si>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</si>
  <si>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</si>
  <si>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</si>
  <si>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</si>
  <si>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</si>
  <si>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</si>
  <si>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</si>
  <si>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</si>
  <si>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</si>
  <si>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</si>
  <si>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</si>
  <si>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</si>
  <si>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</si>
  <si>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</si>
  <si>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</si>
  <si>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</si>
  <si>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</si>
  <si>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</si>
  <si>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</si>
  <si>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</si>
  <si>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</si>
  <si>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</si>
  <si>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</si>
  <si>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</si>
  <si>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</si>
  <si>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</si>
  <si>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</si>
  <si>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</si>
  <si>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</si>
  <si>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</si>
  <si>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</si>
  <si>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</si>
  <si>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</si>
  <si>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</si>
  <si>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</si>
  <si>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</si>
  <si>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</si>
  <si>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</si>
  <si>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</si>
  <si>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</si>
  <si>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</si>
  <si>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</si>
  <si>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</si>
  <si>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</si>
  <si>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</si>
  <si>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</si>
  <si>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</si>
  <si>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</si>
  <si>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</si>
  <si>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</si>
  <si>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</si>
  <si>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</si>
  <si>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</si>
  <si>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</si>
  <si>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</si>
  <si>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</si>
  <si>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</si>
  <si>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</si>
  <si>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</si>
  <si>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</si>
  <si>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</si>
  <si>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</si>
  <si>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</si>
  <si>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</si>
  <si>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</si>
  <si>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</si>
  <si>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</si>
  <si>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</si>
  <si>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</si>
  <si>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</si>
  <si>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</si>
  <si>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</si>
  <si>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</si>
  <si>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</si>
  <si>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</si>
  <si>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</si>
  <si>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</si>
  <si>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</si>
  <si>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</si>
  <si>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</si>
  <si>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</si>
  <si>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</si>
  <si>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</si>
  <si>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</si>
  <si>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</si>
  <si>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</si>
  <si>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</si>
  <si>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</si>
  <si>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</si>
  <si>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</si>
  <si>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</si>
  <si>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</si>
  <si>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</si>
  <si>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</si>
  <si>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</si>
  <si>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</si>
  <si>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</si>
  <si>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</si>
  <si>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</si>
  <si>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</si>
  <si>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</si>
  <si>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</si>
  <si>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</si>
  <si>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</si>
  <si>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</si>
  <si>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</si>
  <si>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</si>
  <si>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</si>
  <si>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</si>
  <si>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</si>
  <si>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</si>
  <si>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</si>
  <si>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</si>
  <si>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</si>
  <si>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</si>
  <si>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</si>
  <si>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</si>
  <si>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</si>
  <si>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</si>
  <si>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</si>
  <si>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</si>
  <si>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</si>
  <si>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</si>
  <si>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</si>
  <si>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</si>
  <si>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</si>
  <si>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</si>
  <si>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</si>
  <si>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</si>
  <si>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</si>
  <si>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</si>
  <si>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</si>
  <si>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</si>
  <si>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</si>
  <si>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</si>
  <si>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</si>
  <si>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</si>
  <si>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</si>
  <si>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</si>
  <si>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</si>
  <si>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</si>
  <si>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</si>
  <si>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</si>
  <si>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</si>
  <si>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</si>
  <si>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</si>
  <si>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</si>
  <si>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</si>
  <si>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</si>
  <si>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</si>
  <si>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</si>
  <si>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</si>
  <si>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</si>
  <si>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</si>
  <si>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</si>
  <si>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</si>
  <si>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</si>
  <si>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</si>
  <si>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</si>
  <si>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</si>
  <si>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</si>
  <si>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</si>
  <si>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</si>
  <si>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</si>
  <si>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</si>
  <si>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</si>
  <si>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</si>
  <si>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</si>
  <si>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</si>
  <si>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</si>
  <si>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</si>
  <si>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</si>
  <si>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</si>
  <si>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</si>
  <si>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</si>
  <si>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</si>
  <si>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</si>
  <si>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</si>
  <si>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</si>
  <si>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</si>
  <si>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</si>
  <si>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</si>
  <si>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</si>
  <si>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</si>
  <si>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</si>
  <si>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</si>
  <si>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</si>
  <si>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</si>
  <si>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</si>
  <si>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</si>
  <si>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</si>
  <si>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</si>
  <si>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</si>
  <si>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</si>
  <si>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</si>
  <si>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</si>
  <si>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</si>
  <si>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</si>
  <si>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</si>
  <si>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</si>
  <si>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</si>
  <si>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</si>
  <si>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</si>
  <si>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</si>
  <si>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</si>
  <si>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</si>
  <si>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</si>
  <si>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</si>
  <si>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</si>
  <si>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</si>
  <si>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</si>
  <si>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</si>
  <si>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</si>
  <si>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</si>
  <si>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</si>
  <si>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</si>
  <si>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</si>
  <si>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</si>
  <si>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</si>
  <si>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</si>
  <si>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</si>
  <si>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</si>
  <si>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</si>
  <si>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</si>
  <si>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</si>
  <si>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</si>
  <si>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</si>
  <si>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</si>
  <si>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</si>
  <si>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</si>
  <si>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</si>
  <si>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</si>
  <si>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</si>
  <si>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</si>
  <si>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</si>
  <si>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</si>
  <si>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</si>
  <si>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</si>
  <si>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</si>
  <si>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</si>
  <si>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</si>
  <si>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</si>
  <si>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</si>
  <si>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</si>
  <si>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</si>
  <si>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</si>
  <si>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</si>
  <si>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</si>
  <si>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</si>
  <si>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</si>
  <si>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</si>
  <si>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</si>
  <si>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</si>
  <si>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</si>
  <si>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</si>
  <si>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</si>
  <si>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</si>
  <si>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</si>
  <si>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</si>
  <si>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</si>
  <si>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</si>
  <si>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</si>
  <si>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</si>
  <si>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</si>
  <si>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</si>
  <si>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</si>
  <si>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</si>
  <si>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</si>
  <si>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</si>
  <si>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</si>
  <si>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</si>
  <si>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</si>
  <si>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</si>
  <si>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</si>
  <si>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</si>
  <si>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</si>
  <si>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</si>
  <si>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</si>
  <si>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</si>
  <si>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</si>
  <si>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</si>
  <si>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</si>
  <si>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</si>
  <si>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</si>
  <si>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</si>
  <si>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</si>
  <si>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</si>
  <si>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</si>
  <si>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</si>
  <si>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</si>
  <si>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</si>
  <si>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</si>
  <si>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</si>
  <si>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</si>
  <si>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</si>
  <si>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</si>
  <si>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</si>
  <si>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</si>
  <si>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</si>
  <si>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</si>
  <si>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</si>
  <si>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</si>
  <si>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</si>
  <si>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</si>
  <si>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</si>
  <si>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</si>
  <si>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</si>
  <si>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</si>
  <si>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</si>
  <si>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</si>
  <si>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</si>
  <si>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</si>
  <si>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</si>
  <si>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</si>
  <si>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</si>
  <si>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</si>
  <si>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</si>
  <si>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</si>
  <si>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</si>
  <si>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</si>
  <si>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</si>
  <si>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</si>
  <si>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</si>
  <si>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</si>
  <si>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</si>
  <si>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</si>
  <si>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</si>
  <si>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</si>
  <si>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</si>
  <si>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</si>
  <si>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</si>
  <si>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</si>
  <si>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</si>
  <si>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</si>
  <si>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</si>
  <si>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</si>
  <si>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</si>
  <si>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</si>
  <si>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</si>
  <si>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</si>
  <si>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</si>
  <si>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</si>
  <si>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</si>
  <si>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</si>
  <si>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</si>
  <si>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</si>
  <si>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</si>
  <si>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</si>
  <si>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</si>
  <si>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</si>
  <si>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</si>
  <si>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</si>
  <si>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</si>
  <si>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</si>
  <si>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</si>
  <si>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</si>
  <si>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</si>
  <si>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</si>
  <si>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</si>
  <si>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</si>
  <si>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</si>
  <si>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</si>
  <si>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</si>
  <si>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</si>
  <si>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</si>
  <si>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</si>
  <si>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</si>
  <si>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</si>
  <si>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</si>
  <si>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</si>
  <si>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</si>
  <si>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</si>
  <si>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</si>
  <si>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</si>
  <si>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</si>
  <si>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</si>
  <si>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</si>
  <si>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</si>
  <si>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</si>
  <si>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</si>
  <si>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</si>
  <si>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</si>
  <si>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</si>
  <si>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</si>
  <si>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</si>
  <si>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</si>
  <si>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</si>
  <si>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</si>
  <si>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</si>
  <si>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</si>
  <si>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</si>
  <si>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</si>
  <si>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</si>
  <si>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</si>
  <si>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</si>
  <si>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</si>
  <si>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</si>
  <si>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</si>
  <si>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</si>
  <si>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</si>
  <si>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</si>
  <si>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</si>
  <si>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</si>
  <si>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</si>
  <si>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</si>
  <si>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</si>
  <si>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</si>
  <si>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</si>
  <si>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</si>
  <si>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</si>
  <si>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</si>
  <si>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</si>
  <si>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</si>
  <si>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</si>
  <si>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</si>
  <si>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</si>
  <si>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</si>
  <si>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</si>
  <si>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</si>
  <si>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</si>
  <si>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</si>
  <si>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</si>
  <si>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</si>
  <si>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</si>
  <si>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</si>
  <si>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</si>
  <si>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</si>
  <si>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</si>
  <si>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</si>
  <si>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</si>
  <si>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</si>
  <si>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</si>
  <si>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</si>
  <si>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</si>
  <si>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</si>
  <si>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</si>
  <si>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</si>
  <si>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</si>
  <si>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</si>
  <si>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</si>
  <si>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</si>
  <si>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</si>
  <si>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</si>
  <si>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</si>
  <si>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</si>
  <si>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</si>
  <si>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</si>
  <si>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</si>
  <si>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</si>
  <si>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</si>
  <si>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</si>
  <si>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</si>
  <si>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</si>
  <si>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</si>
  <si>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</si>
  <si>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</si>
  <si>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</si>
  <si>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</si>
  <si>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</si>
  <si>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</si>
  <si>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</si>
  <si>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</si>
  <si>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</si>
  <si>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</si>
  <si>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</si>
  <si>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</si>
  <si>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</si>
  <si>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</si>
  <si>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</si>
  <si>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</si>
  <si>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</si>
  <si>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</si>
  <si>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</si>
  <si>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</si>
  <si>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</si>
  <si>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</si>
  <si>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</si>
  <si>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</si>
  <si>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</si>
  <si>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</si>
  <si>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</si>
  <si>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</si>
  <si>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</si>
  <si>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</si>
  <si>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</si>
  <si>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</si>
  <si>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</si>
  <si>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</si>
  <si>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</si>
  <si>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</si>
  <si>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</si>
  <si>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</si>
  <si>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</si>
  <si>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</si>
  <si>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</si>
  <si>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</si>
  <si>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</si>
  <si>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</si>
  <si>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</si>
  <si>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</si>
  <si>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</si>
  <si>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</si>
  <si>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</si>
  <si>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</si>
  <si>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</si>
  <si>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</si>
  <si>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</si>
  <si>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</si>
  <si>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</si>
  <si>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</si>
  <si>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</si>
  <si>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</si>
  <si>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</si>
  <si>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</si>
  <si>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</si>
  <si>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</si>
  <si>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</si>
  <si>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</si>
  <si>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</si>
  <si>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</si>
  <si>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</si>
  <si>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</si>
  <si>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</si>
  <si>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</si>
  <si>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</si>
  <si>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</si>
  <si>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</si>
  <si>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</si>
  <si>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</si>
  <si>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</si>
  <si>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</si>
  <si>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</si>
  <si>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</si>
  <si>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</si>
  <si>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</si>
  <si>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</si>
  <si>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</si>
  <si>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</si>
  <si>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</si>
  <si>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</si>
  <si>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</si>
  <si>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</si>
  <si>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</si>
  <si>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</si>
  <si>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</si>
  <si>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</si>
  <si>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</si>
  <si>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</si>
  <si>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</si>
  <si>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</si>
  <si>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</si>
  <si>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</si>
  <si>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</si>
  <si>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</si>
  <si>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</si>
  <si>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</si>
  <si>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</si>
  <si>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</si>
  <si>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</si>
  <si>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</si>
  <si>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</si>
  <si>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</si>
  <si>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</si>
  <si>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</si>
  <si>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</si>
  <si>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</si>
  <si>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</si>
  <si>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</si>
  <si>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</si>
  <si>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</si>
  <si>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</si>
  <si>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</si>
  <si>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</si>
  <si>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</si>
  <si>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</si>
  <si>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</si>
  <si>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</si>
  <si>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</si>
  <si>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</si>
  <si>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</si>
  <si>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</si>
  <si>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</si>
  <si>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</si>
  <si>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</si>
  <si>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</si>
  <si>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</si>
  <si>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</si>
  <si>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</si>
  <si>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</si>
  <si>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</si>
  <si>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</si>
  <si>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</si>
  <si>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</si>
  <si>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</si>
  <si>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</si>
  <si>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</si>
  <si>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</si>
  <si>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</si>
  <si>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</si>
  <si>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</si>
  <si>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</si>
  <si>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</si>
  <si>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</si>
  <si>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</si>
  <si>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</si>
  <si>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</si>
  <si>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</si>
  <si>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</si>
  <si>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</si>
  <si>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</si>
  <si>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</si>
  <si>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</si>
  <si>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</si>
  <si>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</si>
  <si>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</si>
  <si>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</si>
  <si>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</si>
  <si>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</si>
  <si>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</si>
  <si>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</si>
  <si>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</si>
  <si>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</si>
  <si>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</si>
  <si>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</si>
  <si>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</si>
  <si>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</si>
  <si>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</si>
  <si>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</si>
  <si>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</si>
  <si>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</si>
  <si>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</si>
  <si>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</si>
  <si>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</si>
  <si>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</si>
  <si>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</si>
  <si>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</si>
  <si>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</si>
  <si>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</si>
  <si>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</si>
  <si>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</si>
  <si>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</si>
  <si>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</si>
  <si>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</si>
  <si>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</si>
  <si>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</si>
  <si>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</si>
  <si>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</si>
  <si>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</si>
  <si>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</si>
  <si>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</si>
  <si>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</si>
  <si>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</si>
  <si>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</si>
  <si>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</si>
  <si>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</si>
  <si>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</si>
  <si>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</si>
  <si>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</si>
  <si>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</si>
  <si>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</si>
  <si>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</si>
  <si>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</si>
  <si>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</si>
  <si>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</si>
  <si>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</si>
  <si>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</si>
  <si>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</si>
  <si>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</si>
  <si>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</si>
  <si>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</si>
  <si>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</si>
  <si>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</si>
  <si>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</si>
  <si>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</si>
  <si>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</si>
  <si>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</si>
  <si>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</si>
  <si>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</si>
  <si>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</si>
  <si>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</si>
  <si>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</si>
  <si>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</si>
  <si>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</si>
  <si>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</si>
  <si>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</si>
  <si>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</si>
  <si>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</si>
  <si>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</si>
  <si>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</si>
  <si>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</si>
  <si>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</si>
  <si>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</si>
  <si>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</si>
  <si>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</si>
  <si>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</si>
  <si>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</si>
  <si>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</si>
  <si>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</si>
  <si>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</si>
  <si>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</si>
  <si>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</si>
  <si>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</si>
  <si>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</si>
  <si>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</si>
  <si>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</si>
  <si>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</si>
  <si>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</si>
  <si>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</si>
  <si>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</si>
  <si>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</si>
  <si>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</si>
  <si>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</si>
  <si>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</si>
  <si>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</si>
  <si>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</si>
  <si>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</si>
  <si>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</si>
  <si>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</si>
  <si>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</si>
  <si>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</si>
  <si>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</si>
  <si>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</si>
  <si>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</si>
  <si>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</si>
  <si>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</si>
  <si>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</si>
  <si>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</si>
  <si>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</si>
  <si>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</si>
  <si>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</si>
  <si>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</si>
  <si>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</si>
  <si>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</si>
  <si>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</si>
  <si>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</si>
  <si>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</si>
  <si>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</si>
  <si>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</si>
  <si>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</si>
  <si>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</si>
  <si>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</si>
  <si>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</si>
  <si>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</si>
  <si>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</si>
  <si>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</si>
  <si>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</si>
  <si>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</si>
  <si>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</si>
  <si>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</si>
  <si>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</si>
  <si>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</si>
  <si>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</si>
  <si>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</si>
  <si>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</si>
  <si>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</si>
  <si>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</si>
  <si>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</si>
  <si>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</si>
  <si>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</si>
  <si>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</si>
  <si>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</si>
  <si>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</si>
  <si>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</si>
  <si>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</si>
  <si>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</si>
  <si>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</si>
  <si>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</si>
  <si>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</si>
  <si>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</si>
  <si>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</si>
  <si>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</si>
  <si>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</si>
  <si>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</si>
  <si>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</si>
  <si>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</si>
  <si>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</si>
  <si>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</si>
  <si>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</si>
  <si>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</si>
  <si>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</si>
  <si>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</si>
  <si>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</si>
  <si>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</si>
  <si>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</si>
  <si>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</si>
  <si>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</si>
  <si>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</si>
  <si>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</si>
  <si>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</si>
  <si>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</si>
  <si>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</si>
  <si>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</si>
  <si>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</si>
  <si>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</si>
  <si>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</si>
  <si>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</si>
  <si>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</si>
  <si>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</si>
  <si>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</si>
  <si>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</si>
  <si>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</si>
  <si>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</si>
  <si>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</si>
  <si>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</si>
  <si>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</si>
  <si>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</si>
  <si>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</si>
  <si>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</si>
  <si>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</si>
  <si>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</si>
  <si>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</si>
  <si>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</si>
  <si>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</si>
  <si>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</si>
  <si>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</si>
  <si>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</si>
  <si>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</si>
  <si>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</si>
  <si>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</si>
  <si>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</si>
  <si>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</si>
  <si>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</si>
  <si>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</si>
  <si>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</si>
  <si>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</si>
  <si>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</si>
  <si>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</si>
  <si>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</si>
  <si>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</si>
  <si>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</si>
  <si>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</si>
  <si>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</si>
  <si>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</si>
  <si>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</si>
  <si>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</si>
  <si>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</si>
  <si>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</si>
  <si>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</si>
  <si>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</si>
  <si>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</si>
  <si>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</si>
  <si>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</si>
  <si>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</si>
  <si>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</si>
  <si>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</si>
  <si>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</si>
  <si>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</si>
  <si>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</si>
  <si>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</si>
  <si>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</si>
  <si>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</si>
  <si>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</si>
  <si>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</si>
  <si>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</si>
  <si>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</si>
  <si>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</si>
  <si>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</si>
  <si>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</si>
  <si>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</si>
  <si>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</si>
  <si>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</si>
  <si>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</si>
  <si>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</si>
  <si>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</si>
  <si>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</si>
  <si>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</si>
  <si>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</si>
  <si>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</si>
  <si>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</si>
  <si>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</si>
  <si>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</si>
  <si>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</si>
  <si>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</si>
  <si>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</si>
  <si>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</si>
  <si>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</si>
  <si>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</si>
  <si>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</si>
  <si>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</si>
  <si>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</si>
  <si>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</si>
  <si>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</si>
  <si>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</si>
  <si>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</si>
  <si>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</si>
  <si>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</si>
  <si>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</si>
  <si>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</si>
  <si>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</si>
  <si>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</si>
  <si>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</si>
  <si>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</si>
  <si>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</si>
  <si>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</si>
  <si>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</si>
  <si>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</si>
  <si>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</si>
  <si>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</si>
  <si>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</si>
  <si>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</si>
  <si>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</si>
  <si>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</si>
  <si>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</si>
  <si>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</si>
  <si>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</si>
  <si>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</si>
  <si>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</si>
  <si>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</si>
  <si>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</si>
  <si>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</si>
  <si>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</si>
  <si>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</si>
  <si>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</si>
  <si>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</si>
  <si>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</si>
  <si>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</si>
  <si>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</si>
  <si>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</si>
  <si>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</si>
  <si>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</si>
  <si>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</si>
  <si>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</si>
  <si>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</si>
  <si>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</si>
  <si>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</si>
  <si>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</si>
  <si>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</si>
  <si>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</si>
  <si>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</si>
  <si>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</si>
  <si>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</si>
  <si>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</si>
  <si>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</si>
  <si>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</si>
  <si>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</si>
  <si>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</si>
  <si>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</si>
  <si>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</si>
  <si>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</si>
  <si>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</si>
  <si>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</si>
  <si>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</si>
  <si>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</si>
  <si>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</si>
  <si>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</si>
  <si>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</si>
  <si>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</si>
  <si>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</si>
  <si>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</si>
  <si>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</si>
  <si>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</si>
  <si>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</si>
  <si>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</si>
  <si>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</si>
  <si>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</si>
  <si>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</si>
  <si>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</si>
  <si>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</si>
  <si>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</si>
  <si>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</si>
  <si>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</si>
  <si>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</si>
  <si>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</si>
  <si>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</si>
  <si>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</si>
  <si>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</si>
  <si>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</si>
  <si>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</si>
  <si>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</si>
  <si>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</si>
  <si>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</si>
  <si>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</si>
  <si>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</si>
  <si>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</si>
  <si>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</si>
  <si>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</si>
  <si>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</si>
  <si>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</si>
  <si>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</si>
  <si>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</si>
  <si>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</si>
  <si>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</si>
  <si>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</si>
  <si>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</si>
  <si>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</si>
  <si>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</si>
  <si>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</si>
  <si>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</si>
  <si>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</si>
  <si>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</si>
  <si>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</si>
  <si>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</si>
  <si>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</si>
  <si>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</si>
  <si>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</si>
  <si>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</si>
  <si>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</si>
  <si>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</si>
  <si>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</si>
  <si>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</si>
  <si>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</si>
  <si>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</si>
  <si>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</si>
  <si>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</si>
  <si>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</si>
  <si>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</si>
  <si>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</si>
  <si>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</si>
  <si>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</si>
  <si>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</si>
  <si>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</si>
  <si>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</si>
  <si>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</si>
  <si>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</si>
  <si>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</si>
  <si>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</si>
  <si>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</si>
  <si>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</si>
  <si>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</si>
  <si>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</si>
  <si>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</si>
  <si>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</si>
  <si>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</si>
  <si>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</si>
  <si>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</si>
  <si>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</si>
  <si>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</si>
  <si>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</si>
  <si>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</si>
  <si>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</si>
  <si>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</si>
  <si>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</si>
  <si>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</si>
  <si>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</si>
  <si>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</si>
  <si>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</si>
  <si>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</si>
  <si>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</si>
  <si>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</si>
  <si>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</si>
  <si>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</si>
  <si>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</si>
  <si>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</si>
  <si>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</si>
  <si>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</si>
  <si>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</si>
  <si>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</si>
  <si>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</si>
  <si>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</si>
  <si>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</si>
  <si>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</si>
  <si>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</si>
  <si>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</si>
  <si>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</si>
  <si>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</si>
  <si>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</si>
  <si>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</si>
  <si>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</si>
  <si>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</si>
  <si>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</si>
  <si>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</si>
  <si>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</si>
  <si>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</si>
  <si>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</si>
  <si>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</si>
  <si>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</si>
  <si>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</si>
  <si>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</si>
  <si>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</si>
  <si>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</si>
  <si>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</si>
  <si>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</si>
  <si>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</si>
  <si>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</si>
  <si>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</si>
  <si>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</si>
  <si>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</si>
  <si>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</si>
  <si>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</si>
  <si>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</si>
  <si>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</si>
  <si>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</si>
  <si>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</si>
  <si>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</si>
  <si>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</si>
  <si>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</si>
  <si>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</si>
  <si>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</si>
  <si>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</si>
  <si>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</si>
  <si>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</si>
  <si>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</si>
  <si>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</si>
  <si>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</si>
  <si>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</si>
  <si>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</si>
  <si>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</si>
  <si>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</si>
  <si>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</si>
  <si>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</si>
  <si>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</si>
  <si>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</si>
  <si>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</si>
  <si>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</si>
  <si>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</si>
  <si>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</si>
  <si>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</si>
  <si>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</si>
  <si>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</si>
  <si>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</si>
  <si>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</si>
  <si>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</si>
  <si>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</si>
  <si>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</si>
  <si>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</si>
  <si>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</si>
  <si>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</si>
  <si>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</si>
  <si>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</si>
  <si>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</si>
  <si>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</si>
  <si>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</si>
  <si>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</si>
  <si>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</si>
  <si>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</si>
  <si>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</si>
  <si>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</si>
  <si>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</si>
  <si>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</si>
  <si>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</si>
  <si>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</si>
  <si>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</si>
  <si>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</si>
  <si>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</si>
  <si>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</si>
  <si>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</si>
  <si>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</si>
  <si>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</si>
  <si>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</si>
  <si>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</si>
  <si>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</si>
  <si>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</si>
  <si>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</si>
  <si>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</si>
  <si>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</si>
  <si>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</si>
  <si>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</si>
  <si>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</si>
  <si>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</si>
  <si>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</si>
  <si>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</si>
  <si>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</si>
  <si>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</si>
  <si>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</si>
  <si>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</si>
  <si>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</si>
  <si>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</si>
  <si>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</si>
  <si>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</si>
  <si>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</si>
  <si>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</si>
  <si>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</si>
  <si>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</si>
  <si>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</si>
  <si>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</si>
  <si>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</si>
  <si>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</si>
  <si>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</si>
  <si>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</si>
  <si>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</si>
  <si>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</si>
  <si>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</si>
  <si>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</si>
  <si>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</si>
  <si>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</si>
  <si>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</si>
  <si>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</si>
  <si>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</si>
  <si>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</si>
  <si>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</si>
  <si>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</si>
  <si>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</si>
  <si>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</si>
  <si>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</si>
  <si>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</si>
  <si>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</si>
  <si>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</si>
  <si>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</si>
  <si>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</si>
  <si>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</si>
  <si>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</si>
  <si>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</si>
  <si>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</si>
  <si>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</si>
  <si>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</si>
  <si>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</si>
  <si>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</si>
  <si>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</si>
  <si>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</si>
  <si>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</si>
  <si>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</si>
  <si>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</si>
  <si>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</si>
  <si>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</si>
  <si>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</si>
  <si>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</si>
  <si>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</si>
  <si>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</si>
  <si>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</si>
  <si>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</si>
  <si>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</si>
  <si>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</si>
  <si>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</si>
  <si>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</si>
  <si>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</si>
  <si>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</si>
  <si>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</si>
  <si>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</si>
  <si>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</si>
  <si>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</si>
  <si>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</si>
  <si>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</si>
  <si>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</si>
  <si>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</si>
  <si>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</si>
  <si>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</si>
  <si>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</si>
  <si>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</si>
  <si>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</si>
  <si>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</si>
  <si>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</si>
  <si>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</si>
  <si>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</si>
  <si>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</si>
  <si>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</si>
  <si>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</si>
  <si>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</si>
  <si>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</si>
  <si>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</si>
  <si>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</si>
  <si>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</si>
  <si>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</si>
  <si>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</si>
  <si>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</si>
  <si>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</si>
  <si>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</si>
  <si>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</si>
  <si>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</si>
  <si>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</si>
  <si>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</si>
  <si>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</si>
  <si>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</si>
  <si>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</si>
  <si>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</si>
  <si>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</si>
  <si>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</si>
  <si>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</si>
  <si>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</si>
  <si>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</si>
  <si>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</si>
  <si>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</si>
  <si>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</si>
  <si>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</si>
  <si>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</si>
  <si>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</si>
  <si>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</si>
  <si>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</si>
  <si>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</si>
  <si>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</si>
  <si>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</si>
  <si>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</si>
  <si>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</si>
  <si>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</si>
  <si>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</si>
  <si>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</si>
  <si>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</si>
  <si>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</si>
  <si>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</si>
  <si>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</si>
  <si>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</si>
  <si>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</si>
  <si>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</si>
  <si>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</si>
  <si>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</si>
  <si>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</si>
  <si>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</si>
  <si>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</si>
  <si>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</si>
  <si>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</si>
  <si>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</si>
  <si>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</si>
  <si>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</si>
  <si>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</si>
  <si>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</si>
  <si>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</si>
  <si>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</si>
  <si>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</si>
  <si>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</si>
  <si>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</si>
  <si>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</si>
  <si>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</si>
  <si>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</si>
  <si>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</si>
  <si>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</si>
  <si>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</si>
  <si>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</si>
  <si>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</si>
  <si>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</si>
  <si>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</si>
  <si>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</si>
  <si>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</si>
  <si>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</si>
  <si>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</si>
  <si>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</si>
  <si>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</si>
  <si>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</si>
  <si>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</si>
  <si>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</si>
  <si>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</si>
  <si>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</si>
  <si>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</si>
  <si>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</si>
  <si>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</si>
  <si>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</si>
  <si>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</si>
  <si>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</si>
  <si>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</si>
  <si>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</si>
  <si>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</si>
  <si>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</si>
  <si>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</si>
  <si>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</si>
  <si>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</si>
  <si>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</si>
  <si>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</si>
  <si>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</si>
  <si>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</si>
  <si>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</si>
  <si>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</si>
  <si>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</si>
  <si>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</si>
  <si>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</si>
  <si>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</si>
  <si>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</si>
  <si>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</si>
  <si>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</si>
  <si>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</si>
  <si>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</si>
  <si>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</si>
  <si>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</si>
  <si>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</si>
  <si>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</si>
  <si>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</si>
  <si>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</si>
  <si>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</si>
  <si>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</si>
  <si>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</si>
  <si>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</si>
  <si>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</si>
  <si>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</si>
  <si>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</si>
  <si>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</si>
  <si>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</si>
  <si>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</si>
  <si>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</si>
  <si>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</si>
  <si>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</si>
  <si>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</si>
  <si>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</si>
  <si>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</si>
  <si>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</si>
  <si>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</si>
  <si>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</si>
  <si>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</si>
  <si>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</si>
  <si>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</si>
  <si>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</si>
  <si>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</si>
  <si>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</si>
  <si>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</si>
  <si>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</si>
  <si>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</si>
  <si>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</si>
  <si>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</si>
  <si>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</si>
  <si>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</si>
  <si>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</si>
  <si>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</si>
  <si>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</si>
  <si>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</si>
  <si>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</si>
  <si>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</si>
  <si>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</si>
  <si>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</si>
  <si>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</si>
  <si>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</si>
  <si>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</si>
  <si>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</si>
  <si>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</si>
  <si>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</si>
  <si>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</si>
  <si>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</si>
  <si>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</si>
  <si>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</si>
  <si>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</si>
  <si>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</si>
  <si>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</si>
  <si>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</si>
  <si>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</si>
  <si>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</si>
  <si>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</si>
  <si>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</si>
  <si>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</si>
  <si>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</si>
  <si>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</si>
  <si>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</si>
  <si>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</si>
  <si>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</si>
  <si>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</si>
  <si>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</si>
  <si>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</si>
  <si>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</si>
  <si>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</si>
  <si>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</si>
  <si>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</si>
  <si>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</si>
  <si>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</si>
  <si>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</si>
  <si>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</si>
  <si>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</si>
  <si>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</si>
  <si>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</si>
  <si>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</si>
  <si>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</si>
  <si>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</si>
  <si>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</si>
  <si>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</si>
  <si>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</si>
  <si>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</si>
  <si>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</si>
  <si>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</si>
  <si>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</si>
  <si>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</si>
  <si>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</si>
  <si>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</si>
  <si>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</si>
  <si>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</si>
  <si>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</si>
  <si>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</si>
  <si>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</si>
  <si>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</si>
  <si>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</si>
  <si>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</si>
  <si>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</si>
  <si>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</si>
  <si>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</si>
  <si>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</si>
  <si>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</si>
  <si>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</si>
  <si>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</si>
  <si>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</si>
  <si>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</si>
  <si>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</si>
  <si>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</si>
  <si>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</si>
  <si>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</si>
  <si>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</si>
  <si>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</si>
  <si>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</si>
  <si>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</si>
  <si>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</si>
  <si>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</si>
  <si>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</si>
  <si>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</si>
  <si>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</si>
  <si>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</si>
  <si>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</si>
  <si>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</si>
  <si>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</si>
  <si>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</si>
  <si>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</si>
  <si>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</si>
  <si>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</si>
  <si>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</si>
  <si>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</si>
  <si>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</si>
  <si>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</si>
  <si>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</si>
  <si>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</si>
  <si>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</si>
  <si>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</si>
  <si>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</si>
  <si>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</si>
  <si>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</si>
  <si>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</si>
  <si>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</si>
  <si>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</si>
  <si>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</si>
  <si>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</si>
  <si>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</si>
  <si>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</si>
  <si>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</si>
  <si>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</si>
  <si>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</si>
  <si>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</si>
  <si>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</si>
  <si>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</si>
  <si>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</si>
  <si>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</si>
  <si>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</si>
  <si>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</si>
  <si>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</si>
  <si>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</si>
  <si>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</si>
  <si>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</si>
  <si>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</si>
  <si>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</si>
  <si>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</si>
  <si>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</si>
  <si>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</si>
  <si>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</si>
  <si>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</si>
  <si>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</si>
  <si>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</si>
  <si>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</si>
  <si>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</si>
  <si>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</si>
  <si>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</si>
  <si>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</si>
  <si>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</si>
  <si>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</si>
  <si>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</si>
  <si>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</si>
  <si>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</si>
  <si>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</si>
  <si>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</si>
  <si>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</si>
  <si>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</si>
  <si>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</si>
  <si>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</si>
  <si>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</si>
  <si>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</si>
  <si>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</si>
  <si>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</si>
  <si>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</si>
  <si>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</si>
  <si>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</si>
  <si>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</si>
  <si>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</si>
  <si>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</si>
  <si>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</si>
  <si>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</si>
  <si>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</si>
  <si>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</si>
  <si>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</si>
  <si>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</si>
  <si>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</si>
  <si>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</si>
  <si>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</si>
  <si>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</si>
  <si>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</si>
  <si>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</si>
  <si>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</si>
  <si>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</si>
  <si>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</si>
  <si>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</si>
  <si>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</si>
  <si>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</si>
  <si>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</si>
  <si>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</si>
  <si>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</si>
  <si>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</si>
  <si>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</si>
  <si>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</si>
  <si>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</si>
  <si>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</si>
  <si>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</si>
  <si>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</si>
  <si>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</si>
  <si>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</si>
  <si>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</si>
  <si>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</si>
  <si>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</si>
  <si>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</si>
  <si>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</si>
  <si>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</si>
  <si>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</si>
  <si>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</si>
  <si>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</si>
  <si>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</si>
  <si>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</si>
  <si>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</si>
  <si>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</si>
  <si>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</si>
  <si>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</si>
  <si>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</si>
  <si>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</si>
  <si>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</si>
  <si>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</si>
  <si>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</si>
  <si>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</si>
  <si>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</si>
  <si>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</si>
  <si>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</si>
  <si>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</si>
  <si>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</si>
  <si>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</si>
  <si>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</si>
  <si>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</si>
  <si>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</si>
  <si>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</si>
  <si>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</si>
  <si>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</si>
  <si>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</si>
  <si>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</si>
  <si>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</si>
  <si>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</si>
  <si>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</si>
  <si>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</si>
  <si>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</si>
  <si>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</si>
  <si>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</si>
  <si>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</si>
  <si>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</si>
  <si>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</si>
  <si>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</si>
  <si>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</si>
  <si>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</si>
  <si>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</si>
  <si>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</si>
  <si>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</si>
  <si>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</si>
  <si>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</si>
  <si>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</si>
  <si>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</si>
  <si>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</si>
  <si>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</si>
  <si>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</si>
  <si>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</si>
  <si>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</si>
  <si>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</si>
  <si>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</si>
  <si>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</si>
  <si>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</si>
  <si>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</si>
  <si>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</si>
  <si>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</si>
  <si>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</si>
  <si>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</si>
  <si>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</si>
  <si>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</si>
  <si>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</si>
  <si>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</si>
  <si>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</si>
  <si>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</si>
  <si>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</si>
  <si>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</si>
  <si>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</si>
  <si>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</si>
  <si>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</si>
  <si>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</si>
  <si>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</si>
  <si>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</si>
  <si>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</si>
  <si>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</si>
  <si>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</si>
  <si>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</si>
  <si>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</si>
  <si>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</si>
  <si>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</si>
  <si>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</si>
  <si>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</si>
  <si>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</si>
  <si>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</si>
  <si>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</si>
  <si>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</si>
  <si>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</si>
  <si>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</si>
  <si>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</si>
  <si>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</si>
  <si>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</si>
  <si>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</si>
  <si>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</si>
  <si>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</si>
  <si>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</si>
  <si>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</si>
  <si>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</si>
  <si>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</si>
  <si>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</si>
  <si>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</si>
  <si>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</si>
  <si>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</si>
  <si>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</si>
  <si>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</si>
  <si>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</si>
  <si>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</si>
  <si>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</si>
  <si>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</si>
  <si>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</si>
  <si>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</si>
  <si>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</si>
  <si>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</si>
  <si>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</si>
  <si>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</si>
  <si>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</si>
  <si>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</si>
  <si>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</si>
  <si>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</si>
  <si>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</si>
  <si>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</si>
  <si>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</si>
  <si>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</si>
  <si>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</si>
  <si>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</si>
  <si>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</si>
  <si>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</si>
  <si>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</si>
  <si>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</si>
  <si>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</si>
  <si>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</si>
  <si>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</si>
  <si>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</si>
  <si>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</si>
  <si>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</si>
  <si>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</si>
  <si>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</si>
  <si>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</si>
  <si>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</si>
  <si>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</si>
  <si>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</si>
  <si>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</si>
  <si>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</si>
  <si>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</si>
  <si>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</si>
  <si>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</si>
  <si>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</si>
  <si>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</si>
  <si>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</si>
  <si>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</si>
  <si>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</si>
  <si>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</si>
  <si>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</si>
  <si>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</si>
  <si>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</si>
  <si>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</si>
  <si>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</si>
  <si>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</si>
  <si>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</si>
  <si>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</si>
  <si>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</si>
  <si>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</si>
  <si>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</si>
  <si>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</si>
  <si>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</si>
  <si>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</si>
  <si>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</si>
  <si>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</si>
  <si>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</si>
  <si>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</si>
  <si>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</si>
  <si>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</si>
  <si>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</si>
  <si>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</si>
  <si>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</si>
  <si>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</si>
  <si>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</si>
  <si>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</si>
  <si>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</si>
  <si>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</si>
  <si>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</si>
  <si>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</si>
  <si>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</si>
  <si>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</si>
  <si>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</si>
  <si>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</si>
  <si>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</si>
  <si>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</si>
  <si>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</si>
  <si>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</si>
  <si>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</si>
  <si>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</si>
  <si>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</si>
  <si>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</si>
  <si>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</si>
  <si>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</si>
  <si>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</si>
  <si>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</si>
  <si>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</si>
  <si>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</si>
  <si>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</si>
  <si>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</si>
  <si>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</si>
  <si>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</si>
  <si>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</si>
  <si>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</si>
  <si>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</si>
  <si>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</si>
  <si>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</si>
  <si>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</si>
  <si>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</si>
  <si>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</si>
  <si>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</si>
  <si>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</si>
  <si>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</si>
  <si>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</si>
  <si>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</si>
  <si>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</si>
  <si>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</si>
  <si>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</si>
  <si>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</si>
  <si>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</si>
  <si>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</si>
  <si>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</si>
  <si>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</si>
  <si>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</si>
  <si>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</si>
  <si>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</si>
  <si>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</si>
  <si>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</si>
  <si>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</si>
  <si>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</si>
  <si>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</si>
  <si>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</si>
  <si>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</si>
  <si>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</si>
  <si>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</si>
  <si>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</si>
  <si>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</si>
  <si>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</si>
  <si>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</si>
  <si>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</si>
  <si>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</si>
  <si>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</si>
  <si>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</si>
  <si>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</si>
  <si>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</si>
  <si>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</si>
  <si>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</si>
  <si>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</si>
  <si>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</si>
  <si>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</si>
  <si>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</si>
  <si>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</si>
  <si>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</si>
  <si>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</si>
  <si>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</si>
  <si>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</si>
  <si>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</si>
  <si>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</si>
  <si>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</si>
  <si>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</si>
  <si>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</si>
  <si>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</si>
  <si>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</si>
  <si>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</si>
  <si>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</si>
  <si>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</si>
  <si>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</si>
  <si>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</si>
  <si>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</si>
  <si>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</si>
  <si>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</si>
  <si>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</si>
  <si>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</si>
  <si>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</si>
  <si>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</si>
  <si>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</si>
  <si>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</si>
  <si>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</si>
  <si>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</si>
  <si>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</si>
  <si>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</si>
  <si>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</si>
  <si>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</si>
  <si>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</si>
  <si>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</si>
  <si>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</si>
  <si>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</si>
  <si>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</si>
  <si>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</si>
  <si>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</si>
  <si>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</si>
  <si>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</si>
  <si>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</si>
  <si>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</si>
  <si>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</si>
  <si>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</si>
  <si>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</si>
  <si>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</si>
  <si>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</si>
  <si>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</si>
  <si>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</si>
  <si>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</si>
  <si>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</si>
  <si>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</si>
  <si>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</si>
  <si>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</si>
  <si>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</si>
  <si>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</si>
  <si>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</si>
  <si>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</si>
  <si>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</si>
  <si>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</si>
  <si>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</si>
  <si>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</si>
  <si>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</si>
  <si>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</si>
  <si>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</si>
  <si>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</si>
  <si>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</si>
  <si>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</si>
  <si>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</si>
  <si>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</si>
  <si>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</si>
  <si>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</si>
  <si>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</si>
  <si>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</si>
  <si>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</si>
  <si>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</si>
  <si>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</si>
  <si>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</si>
  <si>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</si>
  <si>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</si>
  <si>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</si>
  <si>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</si>
  <si>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</si>
  <si>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</si>
  <si>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</si>
  <si>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</si>
  <si>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</si>
  <si>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</si>
  <si>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</si>
  <si>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</si>
  <si>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</si>
  <si>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</si>
  <si>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</si>
  <si>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</si>
  <si>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</si>
  <si>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</si>
  <si>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</si>
  <si>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</si>
  <si>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</si>
  <si>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</si>
  <si>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</si>
  <si>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</si>
  <si>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</si>
  <si>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</si>
  <si>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</si>
  <si>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</si>
  <si>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</si>
  <si>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</si>
  <si>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</si>
  <si>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</si>
  <si>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</si>
  <si>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</si>
  <si>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</si>
  <si>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</si>
  <si>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</si>
  <si>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</si>
  <si>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</si>
  <si>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</si>
  <si>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</si>
  <si>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</si>
  <si>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</si>
  <si>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</si>
  <si>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</si>
  <si>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</si>
  <si>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</si>
  <si>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</si>
  <si>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</si>
  <si>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</si>
  <si>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</si>
  <si>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</si>
  <si>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</si>
  <si>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</si>
  <si>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</si>
  <si>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</si>
  <si>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</si>
  <si>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</si>
  <si>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</si>
  <si>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</si>
  <si>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</si>
  <si>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</si>
  <si>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</si>
  <si>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</si>
  <si>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</si>
  <si>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</si>
  <si>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</si>
  <si>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</si>
  <si>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</si>
  <si>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</si>
  <si>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</si>
  <si>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</si>
  <si>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</si>
  <si>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</si>
  <si>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</si>
  <si>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</si>
  <si>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</si>
  <si>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</si>
  <si>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</si>
  <si>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</si>
  <si>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</si>
  <si>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</si>
  <si>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</si>
  <si>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</si>
  <si>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</si>
  <si>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</si>
  <si>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</si>
  <si>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</si>
  <si>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</si>
  <si>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</si>
  <si>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</si>
  <si>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</si>
  <si>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</si>
  <si>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</si>
  <si>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</si>
  <si>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</si>
  <si>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</si>
  <si>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</si>
  <si>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</si>
  <si>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</si>
  <si>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</si>
  <si>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</si>
  <si>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</si>
  <si>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</si>
  <si>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</si>
  <si>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</si>
  <si>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</si>
  <si>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</si>
  <si>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</si>
  <si>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</si>
  <si>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</si>
  <si>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</si>
  <si>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</si>
  <si>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</si>
  <si>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</si>
  <si>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</si>
  <si>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</si>
  <si>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</si>
  <si>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</si>
  <si>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</si>
  <si>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</si>
  <si>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</si>
  <si>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</si>
  <si>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</si>
  <si>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</si>
  <si>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</si>
  <si>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</si>
  <si>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</si>
  <si>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</si>
  <si>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</si>
  <si>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</si>
  <si>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</si>
  <si>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</si>
  <si>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</si>
  <si>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</si>
  <si>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</si>
  <si>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</si>
  <si>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</si>
  <si>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</si>
  <si>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</si>
  <si>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</si>
  <si>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</si>
  <si>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</si>
  <si>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</si>
  <si>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</si>
  <si>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</si>
  <si>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</si>
  <si>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</si>
  <si>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</si>
  <si>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</si>
  <si>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</si>
  <si>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</si>
  <si>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</si>
  <si>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</si>
  <si>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</si>
  <si>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</si>
  <si>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</si>
  <si>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</si>
  <si>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</si>
  <si>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</si>
  <si>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</si>
  <si>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</si>
  <si>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</si>
  <si>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</si>
  <si>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</si>
  <si>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</si>
  <si>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</si>
  <si>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</si>
  <si>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</si>
  <si>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</si>
  <si>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</si>
  <si>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</si>
  <si>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</si>
  <si>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</si>
  <si>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</si>
  <si>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</si>
  <si>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</si>
  <si>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</si>
  <si>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</si>
  <si>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</si>
  <si>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</si>
  <si>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</si>
  <si>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</si>
  <si>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</si>
  <si>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</si>
  <si>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</si>
  <si>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</si>
  <si>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</si>
  <si>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</si>
  <si>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</si>
  <si>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</si>
  <si>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</si>
  <si>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</si>
  <si>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</si>
  <si>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</si>
  <si>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</si>
  <si>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</si>
  <si>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</si>
  <si>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</si>
  <si>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</si>
  <si>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</si>
  <si>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</si>
  <si>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</si>
  <si>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</si>
  <si>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</si>
  <si>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</si>
  <si>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</si>
  <si>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</si>
  <si>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</si>
  <si>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</si>
  <si>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</si>
  <si>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</si>
  <si>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</si>
  <si>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</si>
  <si>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</si>
  <si>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</si>
  <si>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</si>
  <si>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</si>
  <si>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</si>
  <si>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</si>
  <si>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</si>
  <si>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</si>
  <si>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</si>
  <si>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</si>
  <si>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</si>
  <si>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</si>
  <si>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</si>
  <si>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</si>
  <si>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</si>
  <si>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</si>
  <si>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</si>
  <si>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</si>
  <si>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</si>
  <si>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</si>
  <si>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</si>
  <si>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</si>
  <si>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</si>
  <si>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</si>
  <si>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</si>
  <si>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</si>
  <si>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</si>
  <si>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</si>
  <si>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</si>
  <si>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</si>
  <si>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</si>
  <si>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</si>
  <si>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</si>
  <si>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</si>
  <si>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</si>
  <si>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</si>
  <si>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</si>
  <si>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</si>
  <si>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</si>
  <si>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</si>
  <si>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</si>
  <si>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</si>
  <si>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</si>
  <si>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</si>
  <si>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</si>
  <si>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</si>
  <si>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</si>
  <si>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</si>
  <si>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</si>
  <si>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</si>
  <si>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</si>
  <si>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</si>
  <si>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</si>
  <si>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</si>
  <si>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</si>
  <si>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</si>
  <si>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</si>
  <si>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</si>
  <si>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</si>
  <si>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</si>
  <si>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</si>
  <si>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</si>
  <si>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</si>
  <si>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</si>
  <si>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</si>
  <si>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</si>
  <si>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</si>
  <si>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</si>
  <si>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</si>
  <si>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</si>
  <si>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</si>
  <si>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</si>
  <si>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</si>
  <si>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</si>
  <si>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</si>
  <si>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</si>
  <si>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</si>
  <si>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</si>
  <si>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</si>
  <si>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</si>
  <si>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</si>
  <si>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</si>
  <si>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</si>
  <si>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</si>
  <si>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</si>
  <si>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</si>
  <si>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</si>
  <si>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</si>
  <si>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</si>
  <si>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</si>
  <si>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</si>
  <si>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</si>
  <si>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</si>
  <si>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</si>
  <si>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</si>
  <si>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</si>
  <si>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</si>
  <si>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</si>
  <si>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</si>
  <si>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</si>
  <si>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</si>
  <si>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</si>
  <si>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</si>
  <si>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</si>
  <si>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</si>
  <si>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</si>
  <si>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</si>
  <si>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</si>
  <si>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</si>
  <si>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</si>
  <si>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</si>
  <si>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</si>
  <si>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</si>
  <si>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</si>
  <si>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</si>
  <si>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</si>
  <si>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</si>
  <si>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</si>
  <si>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</si>
  <si>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</si>
  <si>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</si>
  <si>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</si>
  <si>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</si>
  <si>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</si>
  <si>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</si>
  <si>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</si>
  <si>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</si>
  <si>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</si>
  <si>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</si>
  <si>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</si>
  <si>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</si>
  <si>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</si>
  <si>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</si>
  <si>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</si>
  <si>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</si>
  <si>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</si>
  <si>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</si>
  <si>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</si>
  <si>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</si>
  <si>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</si>
  <si>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</si>
  <si>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</si>
  <si>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</si>
  <si>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</si>
  <si>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</si>
  <si>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</si>
  <si>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</si>
  <si>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</si>
  <si>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</si>
  <si>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</si>
  <si>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</si>
  <si>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</si>
  <si>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</si>
  <si>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</si>
  <si>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</si>
  <si>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</si>
  <si>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</si>
  <si>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</si>
  <si>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</si>
  <si>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</si>
  <si>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</si>
  <si>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</si>
  <si>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</si>
  <si>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</si>
  <si>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</si>
  <si>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</si>
  <si>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</si>
  <si>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</si>
  <si>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</si>
  <si>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</si>
  <si>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</si>
  <si>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</si>
  <si>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</si>
  <si>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</si>
  <si>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</si>
  <si>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</si>
  <si>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</si>
  <si>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</si>
  <si>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</si>
  <si>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</si>
  <si>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</si>
  <si>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</si>
  <si>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</si>
  <si>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</si>
  <si>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</si>
  <si>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</si>
  <si>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</si>
  <si>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</si>
  <si>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</si>
  <si>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</si>
  <si>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</si>
  <si>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</si>
  <si>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</si>
  <si>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</si>
  <si>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</si>
  <si>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</si>
  <si>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</si>
  <si>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</si>
  <si>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</si>
  <si>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</si>
  <si>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</si>
  <si>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</si>
  <si>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</si>
  <si>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</si>
  <si>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</si>
  <si>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</si>
  <si>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</si>
  <si>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</si>
  <si>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</si>
  <si>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</si>
  <si>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</si>
  <si>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</si>
  <si>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</si>
  <si>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</si>
  <si>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</si>
  <si>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</si>
  <si>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</si>
  <si>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</si>
  <si>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</si>
  <si>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</si>
  <si>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</si>
  <si>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</si>
  <si>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</si>
  <si>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</si>
  <si>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</si>
  <si>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</si>
  <si>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</si>
  <si>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</si>
  <si>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</si>
  <si>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</si>
  <si>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</si>
  <si>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</si>
  <si>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</si>
  <si>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</si>
  <si>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</si>
  <si>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</si>
  <si>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</si>
  <si>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</si>
  <si>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</si>
  <si>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</si>
  <si>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</si>
  <si>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</si>
  <si>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</si>
  <si>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</si>
  <si>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</si>
  <si>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</si>
  <si>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</si>
  <si>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</si>
  <si>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</si>
  <si>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</si>
  <si>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</si>
  <si>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</si>
  <si>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</si>
  <si>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</si>
  <si>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</si>
  <si>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</si>
  <si>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</si>
  <si>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</si>
  <si>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</si>
  <si>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</si>
  <si>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</si>
  <si>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</si>
  <si>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</si>
  <si>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</si>
  <si>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</si>
  <si>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</si>
  <si>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</si>
  <si>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</si>
  <si>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</si>
  <si>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</si>
  <si>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</si>
  <si>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</si>
  <si>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</si>
  <si>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</si>
  <si>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</si>
  <si>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</si>
  <si>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</si>
  <si>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</si>
  <si>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</si>
  <si>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</si>
  <si>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</si>
  <si>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</si>
  <si>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</si>
  <si>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</si>
  <si>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</si>
  <si>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</si>
  <si>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</si>
  <si>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</si>
  <si>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</si>
  <si>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</si>
  <si>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</si>
  <si>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</si>
  <si>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</si>
  <si>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</si>
  <si>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</si>
  <si>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</si>
  <si>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</si>
  <si>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</si>
  <si>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</si>
  <si>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</si>
  <si>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</si>
  <si>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</si>
  <si>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</si>
  <si>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</si>
  <si>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</si>
  <si>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</si>
  <si>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</si>
  <si>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</si>
  <si>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</si>
  <si>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</si>
  <si>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</si>
  <si>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</si>
  <si>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</si>
  <si>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</si>
  <si>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</si>
  <si>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</si>
  <si>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</si>
  <si>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</si>
  <si>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</si>
  <si>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</si>
  <si>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</si>
  <si>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</si>
  <si>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</si>
  <si>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</si>
  <si>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</si>
  <si>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</si>
  <si>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</si>
  <si>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</si>
  <si>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</si>
  <si>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</si>
  <si>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</si>
  <si>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</si>
  <si>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</si>
  <si>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</si>
  <si>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</si>
  <si>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</si>
  <si>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</si>
  <si>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</si>
  <si>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</si>
  <si>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</si>
  <si>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</si>
  <si>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</si>
  <si>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</si>
  <si>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</si>
  <si>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</si>
  <si>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</si>
  <si>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</si>
  <si>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</si>
  <si>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</si>
  <si>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</si>
  <si>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</si>
  <si>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</si>
  <si>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</si>
  <si>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</si>
  <si>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</si>
  <si>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</si>
  <si>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</si>
  <si>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</si>
  <si>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</si>
  <si>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</si>
  <si>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</si>
  <si>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</si>
  <si>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</si>
  <si>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</si>
  <si>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</si>
  <si>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</si>
  <si>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</si>
  <si>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</si>
  <si>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</si>
  <si>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</si>
  <si>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</si>
  <si>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</si>
  <si>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</si>
  <si>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</si>
  <si>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</si>
  <si>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</si>
  <si>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</si>
  <si>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</si>
  <si>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</si>
  <si>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</si>
  <si>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</si>
  <si>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</si>
  <si>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</si>
  <si>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</si>
  <si>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</si>
  <si>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</si>
  <si>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</si>
  <si>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</si>
  <si>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</si>
  <si>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</si>
  <si>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</si>
  <si>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</si>
  <si>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</si>
  <si>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</si>
  <si>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</si>
  <si>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</si>
  <si>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</si>
  <si>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</si>
  <si>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</si>
  <si>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</si>
  <si>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</si>
  <si>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</si>
  <si>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</si>
  <si>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</si>
  <si>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</si>
  <si>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</si>
  <si>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</si>
  <si>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</si>
  <si>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</si>
  <si>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</si>
  <si>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</si>
  <si>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</si>
  <si>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</si>
  <si>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</si>
  <si>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</si>
  <si>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</si>
  <si>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</si>
  <si>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</si>
  <si>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</si>
  <si>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</si>
  <si>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</si>
  <si>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</si>
  <si>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</si>
  <si>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</si>
  <si>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</si>
  <si>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</si>
  <si>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</si>
  <si>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</si>
  <si>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</si>
  <si>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</si>
  <si>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</si>
  <si>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</si>
  <si>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</si>
  <si>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</si>
  <si>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</si>
  <si>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</si>
  <si>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</si>
  <si>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</si>
  <si>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</si>
  <si>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</si>
  <si>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</si>
  <si>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</si>
  <si>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</si>
  <si>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</si>
  <si>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</si>
  <si>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</si>
  <si>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</si>
  <si>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</si>
  <si>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</si>
  <si>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</si>
  <si>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</si>
  <si>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</si>
  <si>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</si>
  <si>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</si>
  <si>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</si>
  <si>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</si>
  <si>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</si>
  <si>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</si>
  <si>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</si>
  <si>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</si>
  <si>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</si>
  <si>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</si>
  <si>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</si>
  <si>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</si>
  <si>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</si>
  <si>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</si>
  <si>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</si>
  <si>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</si>
  <si>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</si>
  <si>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</si>
  <si>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</si>
  <si>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</si>
  <si>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</si>
  <si>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</si>
  <si>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</si>
  <si>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</si>
  <si>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</si>
  <si>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</si>
  <si>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</si>
  <si>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</si>
  <si>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</si>
  <si>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</si>
  <si>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</si>
  <si>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</si>
  <si>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</si>
  <si>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</si>
  <si>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</si>
  <si>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</si>
  <si>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</si>
  <si>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</si>
  <si>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</si>
  <si>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</si>
  <si>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</si>
  <si>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</si>
  <si>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</si>
  <si>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</si>
  <si>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</si>
  <si>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</si>
  <si>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</si>
  <si>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</si>
  <si>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</si>
  <si>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</si>
  <si>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</si>
  <si>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</si>
  <si>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</si>
  <si>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</si>
  <si>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</si>
  <si>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</si>
  <si>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</si>
  <si>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</si>
  <si>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</si>
  <si>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</si>
  <si>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</si>
  <si>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</si>
  <si>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</si>
  <si>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</si>
  <si>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</si>
  <si>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</si>
  <si>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</si>
  <si>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</si>
  <si>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</si>
  <si>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</si>
  <si>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</si>
  <si>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</si>
  <si>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</si>
  <si>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</si>
  <si>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</si>
  <si>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</si>
  <si>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</si>
  <si>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</si>
  <si>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</si>
  <si>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</si>
  <si>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</si>
  <si>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</si>
  <si>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</si>
  <si>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</si>
  <si>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</si>
  <si>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</si>
  <si>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</si>
  <si>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</si>
  <si>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</si>
  <si>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</si>
  <si>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</si>
  <si>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</si>
  <si>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</si>
  <si>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</si>
  <si>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</si>
  <si>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</si>
  <si>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</si>
  <si>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</si>
  <si>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</si>
  <si>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</si>
  <si>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</si>
  <si>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</si>
  <si>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</si>
  <si>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</si>
  <si>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</si>
  <si>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</si>
  <si>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</si>
  <si>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</si>
  <si>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</si>
  <si>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</si>
  <si>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</si>
  <si>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</si>
  <si>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</si>
  <si>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</si>
  <si>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</si>
  <si>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</si>
  <si>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</si>
  <si>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</si>
  <si>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</si>
  <si>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</si>
  <si>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</si>
  <si>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</si>
  <si>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</si>
  <si>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</si>
  <si>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</si>
  <si>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</si>
  <si>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</si>
  <si>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</si>
  <si>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</si>
  <si>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</si>
  <si>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</si>
  <si>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</si>
  <si>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</si>
  <si>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</si>
  <si>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</si>
  <si>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</si>
  <si>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</si>
  <si>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</si>
  <si>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</si>
  <si>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</si>
  <si>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</si>
  <si>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</si>
  <si>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</si>
  <si>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</si>
  <si>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</si>
  <si>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</si>
  <si>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</si>
  <si>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</si>
  <si>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</si>
  <si>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</si>
  <si>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</si>
  <si>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</si>
  <si>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</si>
  <si>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</si>
  <si>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</si>
  <si>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</si>
  <si>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</si>
  <si>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</si>
  <si>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</si>
  <si>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</si>
  <si>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</si>
  <si>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</si>
  <si>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</si>
  <si>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</si>
  <si>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</si>
  <si>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</si>
  <si>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</si>
  <si>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</si>
  <si>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</si>
  <si>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</si>
  <si>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</si>
  <si>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</si>
  <si>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</si>
  <si>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</si>
  <si>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</si>
  <si>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</si>
  <si>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</si>
  <si>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</si>
  <si>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</si>
  <si>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</si>
  <si>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</si>
  <si>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</si>
  <si>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</si>
  <si>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</si>
  <si>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</si>
  <si>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</si>
  <si>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</si>
  <si>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</si>
  <si>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</si>
  <si>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</si>
  <si>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</si>
  <si>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</si>
  <si>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</si>
  <si>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</si>
  <si>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</si>
  <si>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</si>
  <si>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</si>
  <si>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</si>
  <si>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</si>
  <si>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</si>
  <si>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</si>
  <si>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</si>
  <si>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</si>
  <si>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</si>
  <si>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</si>
  <si>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</si>
  <si>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</si>
  <si>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</si>
  <si>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</si>
  <si>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</si>
  <si>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</si>
  <si>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</si>
  <si>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</si>
  <si>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</si>
  <si>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</si>
  <si>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</si>
  <si>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</si>
  <si>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</si>
  <si>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</si>
  <si>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</si>
  <si>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</si>
  <si>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</si>
  <si>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</si>
  <si>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</si>
  <si>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</si>
  <si>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</si>
  <si>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</si>
  <si>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</si>
  <si>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</si>
  <si>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</si>
  <si>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</si>
  <si>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</si>
  <si>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</si>
  <si>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</si>
  <si>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</si>
  <si>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</si>
  <si>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</si>
  <si>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</si>
  <si>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</si>
  <si>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</si>
  <si>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</si>
  <si>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</si>
  <si>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</si>
  <si>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</si>
  <si>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</si>
  <si>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</si>
  <si>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</si>
  <si>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</si>
  <si>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</si>
  <si>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</si>
  <si>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</si>
  <si>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</si>
  <si>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</si>
  <si>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</si>
  <si>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</si>
  <si>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</si>
  <si>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</si>
  <si>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</si>
  <si>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</si>
  <si>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</si>
  <si>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</si>
  <si>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</si>
  <si>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</si>
  <si>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</si>
  <si>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</si>
  <si>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</si>
  <si>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</si>
  <si>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</si>
  <si>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</si>
  <si>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</si>
  <si>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</si>
  <si>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</si>
  <si>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</si>
  <si>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</si>
  <si>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</si>
  <si>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</si>
  <si>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</si>
  <si>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</si>
  <si>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</si>
  <si>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</si>
  <si>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</si>
  <si>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</si>
  <si>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</si>
  <si>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</si>
  <si>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</si>
  <si>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</si>
  <si>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</si>
  <si>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</si>
  <si>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</si>
  <si>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</si>
  <si>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</si>
  <si>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</si>
  <si>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</si>
  <si>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</si>
  <si>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</si>
  <si>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</si>
  <si>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</si>
  <si>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</si>
  <si>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</si>
  <si>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</si>
  <si>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</si>
  <si>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</si>
  <si>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</si>
  <si>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</si>
  <si>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</si>
  <si>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</si>
  <si>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</si>
  <si>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</si>
  <si>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</si>
  <si>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</si>
  <si>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</si>
  <si>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</si>
  <si>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</si>
  <si>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</si>
  <si>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</si>
  <si>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</si>
  <si>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</si>
  <si>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</si>
  <si>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</si>
  <si>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</si>
  <si>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</si>
  <si>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</si>
  <si>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</si>
  <si>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</si>
  <si>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</si>
  <si>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</si>
  <si>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</si>
  <si>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</si>
  <si>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</si>
  <si>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</si>
  <si>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</si>
  <si>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</si>
  <si>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</si>
  <si>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</si>
  <si>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</si>
  <si>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</si>
  <si>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</si>
  <si>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</si>
  <si>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</si>
  <si>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</si>
  <si>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</si>
  <si>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</si>
  <si>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</si>
  <si>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</si>
  <si>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</si>
  <si>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</si>
  <si>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</si>
  <si>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</si>
  <si>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</si>
  <si>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</si>
  <si>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</si>
  <si>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</si>
  <si>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</si>
  <si>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</si>
  <si>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</si>
  <si>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</si>
  <si>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</si>
  <si>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</si>
  <si>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</si>
  <si>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</si>
  <si>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</si>
  <si>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</si>
  <si>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</si>
  <si>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</si>
  <si>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</si>
  <si>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</si>
  <si>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</si>
  <si>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</si>
  <si>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</si>
  <si>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</si>
  <si>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</si>
  <si>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</si>
  <si>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</si>
  <si>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</si>
  <si>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</si>
  <si>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</si>
  <si>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</si>
  <si>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</si>
  <si>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</si>
  <si>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</si>
  <si>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</si>
  <si>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</si>
  <si>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</si>
  <si>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</si>
  <si>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</si>
  <si>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</si>
  <si>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</si>
  <si>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</si>
  <si>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</si>
  <si>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</si>
  <si>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</si>
  <si>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</si>
  <si>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</si>
  <si>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</si>
  <si>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</si>
  <si>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</si>
  <si>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</si>
  <si>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</si>
  <si>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</si>
  <si>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</si>
  <si>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</si>
  <si>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</si>
  <si>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</si>
  <si>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</si>
  <si>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</si>
  <si>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</si>
  <si>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</si>
  <si>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</si>
  <si>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</si>
  <si>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</si>
  <si>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</si>
  <si>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</si>
  <si>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</si>
  <si>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</si>
  <si>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</si>
  <si>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</si>
  <si>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</si>
  <si>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</si>
  <si>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</si>
  <si>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</si>
  <si>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</si>
  <si>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</si>
  <si>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</si>
  <si>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</si>
  <si>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</si>
  <si>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</si>
  <si>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</si>
  <si>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</si>
  <si>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</si>
  <si>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</si>
  <si>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</si>
  <si>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</si>
  <si>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</si>
  <si>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</si>
  <si>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</si>
  <si>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</si>
  <si>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</si>
  <si>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</si>
  <si>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</si>
  <si>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</si>
  <si>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</si>
  <si>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</si>
  <si>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</si>
  <si>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</si>
  <si>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</si>
  <si>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</si>
  <si>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</si>
  <si>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</si>
  <si>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</si>
  <si>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</si>
  <si>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</si>
  <si>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</si>
  <si>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</si>
  <si>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</si>
  <si>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</si>
  <si>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</si>
  <si>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</si>
  <si>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</si>
  <si>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</si>
  <si>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</si>
  <si>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</si>
  <si>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</si>
  <si>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</si>
  <si>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</si>
  <si>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</si>
  <si>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</si>
  <si>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</si>
  <si>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</si>
  <si>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</si>
  <si>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</si>
  <si>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</si>
  <si>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</si>
  <si>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</si>
  <si>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</si>
  <si>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</si>
  <si>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</si>
  <si>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</si>
  <si>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</si>
  <si>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</si>
  <si>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</si>
  <si>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</si>
  <si>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</si>
  <si>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</si>
  <si>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</si>
  <si>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</si>
  <si>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</si>
  <si>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</si>
  <si>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</si>
  <si>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</si>
  <si>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</si>
  <si>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</si>
  <si>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</si>
  <si>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</si>
  <si>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</si>
  <si>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</si>
  <si>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</si>
  <si>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</si>
  <si>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</si>
  <si>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</si>
  <si>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</si>
  <si>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</si>
  <si>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</si>
  <si>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</si>
  <si>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</si>
  <si>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</si>
  <si>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</si>
  <si>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</si>
  <si>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</si>
  <si>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</si>
  <si>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</si>
  <si>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</si>
  <si>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</si>
  <si>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</si>
  <si>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</si>
  <si>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</si>
  <si>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</si>
  <si>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</si>
  <si>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</si>
  <si>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</si>
  <si>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</si>
  <si>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</si>
  <si>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</si>
  <si>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</si>
  <si>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</si>
  <si>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</si>
  <si>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</si>
  <si>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</si>
  <si>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</si>
  <si>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</si>
  <si>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</si>
  <si>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</si>
  <si>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</si>
  <si>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</si>
  <si>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</si>
  <si>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</si>
  <si>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</si>
  <si>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</si>
  <si>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</si>
  <si>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</si>
  <si>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</si>
  <si>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</si>
  <si>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</si>
  <si>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</si>
  <si>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</si>
  <si>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</si>
  <si>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</si>
  <si>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</si>
  <si>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</si>
  <si>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</si>
  <si>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</si>
  <si>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</si>
  <si>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</si>
  <si>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</si>
  <si>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</si>
  <si>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</si>
  <si>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</si>
  <si>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</si>
  <si>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</si>
  <si>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</si>
  <si>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</si>
  <si>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</si>
  <si>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</si>
  <si>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</si>
  <si>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</si>
  <si>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</si>
  <si>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</si>
  <si>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</si>
  <si>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</si>
  <si>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</si>
  <si>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</si>
  <si>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</si>
  <si>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</si>
  <si>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</si>
  <si>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</si>
  <si>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</si>
  <si>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</si>
  <si>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</si>
  <si>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</si>
  <si>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</si>
  <si>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</si>
  <si>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</si>
  <si>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</si>
  <si>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</si>
  <si>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</si>
  <si>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</si>
  <si>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</si>
  <si>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</si>
  <si>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</si>
  <si>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</si>
  <si>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</si>
  <si>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</si>
  <si>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</si>
  <si>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</si>
  <si>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</si>
  <si>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</si>
  <si>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</si>
  <si>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</si>
  <si>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</si>
  <si>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</si>
  <si>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</si>
  <si>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</si>
  <si>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</si>
  <si>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</si>
  <si>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</si>
  <si>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</si>
  <si>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</si>
  <si>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</si>
  <si>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</si>
  <si>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</si>
  <si>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</si>
  <si>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</si>
  <si>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</si>
  <si>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</si>
  <si>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</si>
  <si>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</si>
  <si>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</si>
  <si>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</si>
  <si>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</si>
  <si>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</si>
  <si>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</si>
  <si>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</si>
  <si>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</si>
  <si>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</si>
  <si>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</si>
  <si>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</si>
  <si>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</si>
  <si>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</si>
  <si>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</si>
  <si>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</si>
  <si>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</si>
  <si>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</si>
  <si>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</si>
  <si>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</si>
  <si>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</si>
  <si>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</si>
  <si>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</si>
  <si>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</si>
  <si>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</si>
  <si>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</si>
  <si>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</si>
  <si>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</si>
  <si>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</si>
  <si>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</si>
  <si>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</si>
  <si>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</si>
  <si>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</si>
  <si>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</si>
  <si>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</si>
  <si>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</si>
  <si>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</si>
  <si>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</si>
  <si>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</si>
  <si>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</si>
  <si>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</si>
  <si>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</si>
  <si>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</si>
  <si>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</si>
  <si>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</si>
  <si>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</si>
  <si>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</si>
  <si>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</si>
  <si>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</si>
  <si>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</si>
  <si>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</si>
  <si>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</si>
  <si>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</si>
  <si>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</si>
  <si>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</si>
  <si>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</si>
  <si>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</si>
  <si>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</si>
  <si>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</si>
  <si>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</si>
  <si>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</si>
  <si>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</si>
  <si>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</si>
  <si>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</si>
  <si>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</si>
  <si>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</si>
  <si>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</si>
  <si>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</si>
  <si>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</si>
  <si>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</si>
  <si>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</si>
  <si>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</si>
  <si>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</si>
  <si>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</si>
  <si>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</si>
  <si>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</si>
  <si>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</si>
  <si>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</si>
  <si>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</si>
  <si>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</si>
  <si>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</si>
  <si>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</si>
  <si>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</si>
  <si>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</si>
  <si>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</si>
  <si>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</si>
  <si>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</si>
  <si>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</si>
  <si>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</si>
  <si>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</si>
  <si>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</si>
  <si>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</si>
  <si>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</si>
  <si>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</si>
  <si>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</si>
  <si>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</si>
  <si>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</si>
  <si>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</si>
  <si>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</si>
  <si>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</si>
  <si>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</si>
  <si>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</si>
  <si>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</si>
  <si>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</si>
  <si>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</si>
  <si>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</si>
  <si>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</si>
  <si>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</si>
  <si>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</si>
  <si>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</si>
  <si>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</si>
  <si>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</si>
  <si>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</si>
  <si>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</si>
  <si>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</si>
  <si>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</si>
  <si>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</si>
  <si>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</si>
  <si>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</si>
  <si>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</si>
  <si>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</si>
  <si>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</si>
  <si>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</si>
  <si>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</si>
  <si>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</si>
  <si>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</si>
  <si>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</si>
  <si>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</si>
  <si>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</si>
  <si>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</si>
  <si>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</si>
  <si>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</si>
  <si>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</si>
  <si>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</si>
  <si>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</si>
  <si>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</si>
  <si>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</si>
  <si>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</si>
  <si>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</si>
  <si>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</si>
  <si>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</si>
  <si>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</si>
  <si>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</si>
  <si>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</si>
  <si>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</si>
  <si>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</si>
  <si>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</si>
  <si>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</si>
  <si>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</si>
  <si>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</si>
  <si>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</si>
  <si>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</si>
  <si>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</si>
  <si>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</si>
  <si>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</si>
  <si>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</si>
  <si>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</si>
  <si>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</si>
  <si>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</si>
  <si>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</si>
  <si>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</si>
  <si>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</si>
  <si>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</si>
  <si>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</si>
  <si>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</si>
  <si>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</si>
  <si>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</si>
  <si>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</si>
  <si>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</si>
  <si>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</si>
  <si>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</si>
  <si>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</si>
  <si>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</si>
  <si>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</si>
  <si>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</si>
  <si>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</si>
  <si>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</si>
  <si>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</si>
  <si>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</si>
  <si>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</si>
  <si>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</si>
  <si>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</si>
  <si>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</si>
  <si>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</si>
  <si>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</si>
  <si>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</si>
  <si>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</si>
  <si>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</si>
  <si>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</si>
  <si>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</si>
  <si>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</si>
  <si>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</si>
  <si>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</si>
  <si>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</si>
  <si>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</si>
  <si>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</si>
  <si>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</si>
  <si>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</si>
  <si>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</si>
  <si>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</si>
  <si>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</si>
  <si>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</si>
  <si>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</si>
  <si>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</si>
  <si>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</si>
  <si>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</si>
  <si>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</si>
  <si>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</si>
  <si>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</si>
  <si>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</si>
  <si>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</si>
  <si>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</si>
  <si>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</si>
  <si>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</si>
  <si>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</si>
  <si>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</si>
  <si>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</si>
  <si>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</si>
  <si>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</si>
  <si>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</si>
  <si>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</si>
  <si>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</si>
  <si>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</si>
  <si>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</si>
  <si>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</si>
  <si>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</si>
  <si>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</si>
  <si>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</si>
  <si>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</si>
  <si>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</si>
  <si>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</si>
  <si>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</si>
  <si>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</si>
  <si>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</si>
  <si>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</si>
  <si>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</si>
  <si>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</si>
  <si>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</si>
  <si>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</si>
  <si>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</si>
  <si>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</si>
  <si>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</si>
  <si>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</si>
  <si>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</si>
  <si>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</si>
  <si>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</si>
  <si>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</si>
  <si>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</si>
  <si>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</si>
  <si>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</si>
  <si>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</si>
  <si>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</si>
  <si>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</si>
  <si>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</si>
  <si>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</si>
  <si>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</si>
  <si>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</si>
  <si>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</si>
  <si>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</si>
  <si>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</si>
  <si>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</si>
  <si>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</si>
  <si>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</si>
  <si>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</si>
  <si>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</si>
  <si>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</si>
  <si>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</si>
  <si>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</si>
  <si>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</si>
  <si>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</si>
  <si>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</si>
  <si>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</si>
  <si>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</si>
  <si>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</si>
  <si>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</si>
  <si>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</si>
  <si>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</si>
  <si>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</si>
  <si>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</si>
  <si>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</si>
  <si>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</si>
  <si>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</si>
  <si>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</si>
  <si>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</si>
  <si>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</si>
  <si>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</si>
  <si>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</si>
  <si>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</si>
  <si>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</si>
  <si>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</si>
  <si>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</si>
  <si>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</si>
  <si>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</si>
  <si>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</si>
  <si>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</si>
  <si>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</si>
  <si>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</si>
  <si>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</si>
  <si>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</si>
  <si>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</si>
  <si>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</si>
  <si>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</si>
  <si>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</si>
  <si>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</si>
  <si>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</si>
  <si>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</si>
  <si>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</si>
  <si>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</si>
  <si>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</si>
  <si>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</si>
  <si>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</si>
  <si>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</si>
  <si>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</si>
  <si>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</si>
  <si>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</si>
  <si>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</si>
  <si>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</si>
  <si>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</si>
  <si>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</si>
  <si>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</si>
  <si>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</si>
  <si>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</si>
  <si>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</si>
  <si>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</si>
  <si>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</si>
  <si>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</si>
  <si>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</si>
  <si>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</si>
  <si>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</si>
  <si>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</si>
  <si>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</si>
  <si>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</si>
  <si>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</si>
  <si>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</si>
  <si>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</si>
  <si>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</si>
  <si>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</si>
  <si>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</si>
  <si>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</si>
  <si>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</si>
  <si>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</si>
  <si>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</si>
  <si>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</si>
  <si>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</si>
  <si>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</si>
  <si>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</si>
  <si>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</si>
  <si>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</si>
  <si>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</si>
  <si>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</si>
  <si>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</si>
  <si>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</si>
  <si>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</si>
  <si>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</si>
  <si>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</si>
  <si>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</si>
  <si>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</si>
  <si>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</si>
  <si>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</si>
  <si>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</si>
  <si>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</si>
  <si>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</si>
  <si>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</si>
  <si>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</si>
  <si>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</si>
  <si>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</si>
  <si>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</si>
  <si>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</si>
  <si>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</si>
  <si>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</si>
  <si>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</si>
  <si>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</si>
  <si>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</si>
  <si>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</si>
  <si>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</si>
  <si>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</si>
  <si>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</si>
  <si>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</si>
  <si>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</si>
  <si>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</si>
  <si>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</si>
  <si>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</si>
  <si>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</si>
  <si>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</si>
  <si>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</si>
  <si>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</si>
  <si>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</si>
  <si>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</si>
  <si>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</si>
  <si>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</si>
  <si>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</si>
  <si>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</si>
  <si>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</si>
  <si>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</si>
  <si>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</si>
  <si>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</si>
  <si>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</si>
  <si>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</si>
  <si>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</si>
  <si>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</si>
  <si>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</si>
  <si>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</si>
  <si>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</si>
  <si>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</si>
  <si>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</si>
  <si>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</si>
  <si>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</si>
  <si>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</si>
  <si>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</si>
  <si>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</si>
  <si>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</si>
  <si>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</si>
  <si>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</si>
  <si>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</si>
  <si>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</si>
  <si>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</si>
  <si>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</si>
  <si>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</si>
  <si>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</si>
  <si>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</si>
  <si>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</si>
  <si>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</si>
  <si>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</si>
  <si>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</si>
  <si>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</si>
  <si>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</si>
  <si>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</si>
  <si>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</si>
  <si>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</si>
  <si>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</si>
  <si>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</si>
  <si>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</si>
  <si>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</si>
  <si>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</si>
  <si>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</si>
  <si>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</si>
  <si>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</si>
  <si>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</si>
  <si>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</si>
  <si>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</si>
  <si>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</si>
  <si>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</si>
  <si>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</si>
  <si>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</si>
  <si>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</si>
  <si>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</si>
  <si>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</si>
  <si>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</si>
  <si>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</si>
  <si>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</si>
  <si>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</si>
  <si>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</si>
  <si>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</si>
  <si>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</si>
  <si>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</si>
  <si>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</si>
  <si>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</si>
  <si>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</si>
  <si>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</si>
  <si>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</si>
  <si>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</si>
  <si>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</si>
  <si>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</si>
  <si>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</si>
  <si>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</si>
  <si>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</si>
  <si>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</si>
  <si>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</si>
  <si>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</si>
  <si>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</si>
  <si>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</si>
  <si>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</si>
  <si>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</si>
  <si>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</si>
  <si>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</si>
  <si>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</si>
  <si>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</si>
  <si>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</si>
  <si>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</si>
  <si>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</si>
  <si>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</si>
  <si>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</si>
  <si>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</si>
  <si>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</si>
  <si>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</si>
  <si>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</si>
  <si>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</si>
  <si>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</si>
  <si>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</si>
  <si>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</si>
  <si>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</si>
  <si>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</si>
  <si>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</si>
  <si>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</si>
  <si>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</si>
  <si>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</si>
  <si>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</si>
  <si>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</si>
  <si>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</si>
  <si>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</si>
  <si>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</si>
  <si>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</si>
  <si>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</si>
  <si>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</si>
  <si>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</si>
  <si>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</si>
  <si>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</si>
  <si>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</si>
  <si>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</si>
  <si>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</si>
  <si>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</si>
  <si>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</si>
  <si>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</si>
  <si>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</si>
  <si>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</si>
  <si>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</si>
  <si>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</si>
  <si>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</si>
  <si>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</si>
  <si>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</si>
  <si>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</si>
  <si>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</si>
  <si>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</si>
  <si>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</si>
  <si>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</si>
  <si>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</si>
  <si>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</si>
  <si>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</si>
  <si>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</si>
  <si>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</si>
  <si>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</si>
  <si>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</si>
  <si>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</si>
  <si>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</si>
  <si>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</si>
  <si>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</si>
  <si>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</si>
  <si>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</si>
  <si>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</si>
  <si>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</si>
  <si>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</si>
  <si>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</si>
  <si>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</si>
  <si>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</si>
  <si>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</si>
  <si>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</si>
  <si>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</si>
  <si>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</si>
  <si>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</si>
  <si>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</si>
  <si>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</si>
  <si>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</si>
  <si>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</si>
  <si>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</si>
  <si>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</si>
  <si>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</si>
  <si>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</si>
  <si>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</si>
  <si>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</si>
  <si>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</si>
  <si>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</si>
  <si>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</si>
  <si>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</si>
  <si>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</si>
  <si>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</si>
  <si>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</si>
  <si>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</si>
  <si>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</si>
  <si>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</si>
  <si>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</si>
  <si>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</si>
  <si>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</si>
  <si>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</si>
  <si>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</si>
  <si>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</si>
  <si>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</si>
  <si>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</si>
  <si>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</si>
  <si>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</si>
  <si>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</si>
  <si>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</si>
  <si>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</si>
  <si>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</si>
  <si>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</si>
  <si>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</si>
  <si>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</si>
  <si>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</si>
  <si>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</si>
  <si>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</si>
  <si>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</si>
  <si>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</si>
  <si>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</si>
  <si>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</si>
  <si>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</si>
  <si>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</si>
  <si>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</si>
  <si>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</si>
  <si>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</si>
  <si>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</si>
  <si>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</si>
  <si>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</si>
  <si>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</si>
  <si>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</si>
  <si>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</si>
  <si>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</si>
  <si>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</si>
  <si>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</si>
  <si>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</si>
  <si>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</si>
  <si>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</si>
  <si>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</si>
  <si>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</si>
  <si>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</si>
  <si>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</si>
  <si>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</si>
  <si>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</si>
  <si>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</si>
  <si>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</si>
  <si>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</si>
  <si>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</si>
  <si>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</si>
  <si>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</si>
  <si>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</si>
  <si>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</si>
  <si>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</si>
  <si>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</si>
  <si>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</si>
  <si>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</si>
  <si>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</si>
  <si>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</si>
  <si>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</si>
  <si>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</si>
  <si>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</si>
  <si>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</si>
  <si>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</si>
  <si>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</si>
  <si>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</si>
  <si>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</si>
  <si>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</si>
  <si>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</si>
  <si>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</si>
  <si>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</si>
  <si>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</si>
  <si>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</si>
  <si>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</si>
  <si>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</si>
  <si>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</si>
  <si>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</si>
  <si>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</si>
  <si>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</si>
  <si>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</si>
  <si>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</si>
  <si>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</si>
  <si>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</si>
  <si>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</si>
  <si>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</si>
  <si>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</si>
  <si>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</si>
  <si>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</si>
  <si>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</si>
  <si>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</si>
  <si>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</si>
  <si>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</si>
  <si>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</si>
  <si>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</si>
  <si>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</si>
  <si>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</si>
  <si>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</si>
  <si>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</si>
  <si>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</si>
  <si>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</si>
  <si>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</si>
  <si>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</si>
  <si>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</si>
  <si>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</si>
  <si>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</si>
  <si>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</si>
  <si>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</si>
  <si>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</si>
  <si>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</si>
  <si>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</si>
  <si>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</si>
  <si>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</si>
  <si>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</si>
  <si>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</si>
  <si>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</si>
  <si>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</si>
  <si>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</si>
  <si>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</si>
  <si>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</si>
  <si>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</si>
  <si>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</si>
  <si>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</si>
  <si>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</si>
  <si>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</si>
  <si>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</si>
  <si>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</si>
  <si>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</si>
  <si>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</si>
  <si>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</si>
  <si>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</si>
  <si>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</si>
  <si>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</si>
  <si>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</si>
  <si>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</si>
  <si>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</si>
  <si>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</si>
  <si>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</si>
  <si>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</si>
  <si>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</si>
  <si>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</si>
  <si>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</si>
  <si>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</si>
  <si>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</si>
  <si>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</si>
  <si>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</si>
  <si>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</si>
  <si>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</si>
  <si>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</si>
  <si>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</si>
  <si>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</si>
  <si>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</si>
  <si>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</si>
  <si>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</si>
  <si>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</si>
  <si>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</si>
  <si>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</si>
  <si>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</si>
  <si>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</si>
  <si>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</si>
  <si>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</si>
  <si>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</si>
  <si>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</si>
  <si>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</si>
  <si>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</si>
  <si>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</si>
  <si>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</si>
  <si>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</si>
  <si>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</si>
  <si>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</si>
  <si>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</si>
  <si>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</si>
  <si>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</si>
  <si>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</si>
  <si>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</si>
  <si>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</si>
  <si>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</si>
  <si>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</si>
  <si>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</si>
  <si>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</si>
  <si>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</si>
  <si>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</si>
  <si>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</si>
  <si>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</si>
  <si>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</si>
  <si>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</si>
  <si>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</si>
  <si>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</si>
  <si>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</si>
  <si>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</si>
  <si>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</si>
  <si>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</si>
  <si>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</si>
  <si>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</si>
  <si>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</si>
  <si>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</si>
  <si>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</si>
  <si>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</si>
  <si>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</si>
  <si>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</si>
  <si>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</si>
  <si>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</si>
  <si>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</si>
  <si>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</si>
  <si>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</si>
  <si>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</si>
  <si>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</si>
  <si>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</si>
  <si>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</si>
  <si>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</si>
  <si>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</si>
  <si>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</si>
  <si>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</si>
  <si>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</si>
  <si>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</si>
  <si>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</si>
  <si>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</si>
  <si>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</si>
  <si>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</si>
  <si>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</si>
  <si>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</si>
  <si>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</si>
  <si>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</si>
  <si>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</si>
  <si>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</si>
  <si>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</si>
  <si>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</si>
  <si>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</si>
  <si>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</si>
  <si>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</si>
  <si>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</si>
  <si>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</si>
  <si>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</si>
  <si>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</si>
  <si>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</si>
  <si>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</si>
  <si>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</si>
  <si>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</si>
  <si>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</si>
  <si>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</si>
  <si>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</si>
  <si>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</si>
  <si>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</si>
  <si>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</si>
  <si>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</si>
  <si>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</si>
  <si>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</si>
  <si>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</si>
  <si>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</si>
  <si>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</si>
  <si>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</si>
  <si>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</si>
  <si>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</si>
  <si>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</si>
  <si>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</si>
  <si>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</si>
  <si>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</si>
  <si>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</si>
  <si>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</si>
  <si>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</si>
  <si>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</si>
  <si>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</si>
  <si>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</si>
  <si>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</si>
  <si>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</si>
  <si>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</si>
  <si>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</si>
  <si>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</si>
  <si>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</si>
  <si>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</si>
  <si>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</si>
  <si>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</si>
  <si>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</si>
  <si>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</si>
  <si>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</si>
  <si>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</si>
  <si>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</si>
  <si>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</si>
  <si>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</si>
  <si>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</si>
  <si>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</si>
  <si>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</si>
  <si>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</si>
  <si>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</si>
  <si>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</si>
  <si>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</si>
  <si>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</si>
  <si>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</si>
  <si>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</si>
  <si>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</si>
  <si>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</si>
  <si>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</si>
  <si>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</si>
  <si>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</si>
  <si>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</si>
  <si>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</si>
  <si>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</si>
  <si>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</si>
  <si>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</si>
  <si>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</si>
  <si>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</si>
  <si>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</si>
  <si>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</si>
  <si>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</si>
  <si>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</si>
  <si>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</si>
  <si>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</si>
  <si>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</si>
  <si>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</si>
  <si>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</si>
  <si>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</si>
  <si>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</si>
  <si>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</si>
  <si>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</si>
  <si>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</si>
  <si>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</si>
  <si>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</si>
  <si>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</si>
  <si>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</si>
  <si>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</si>
  <si>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</si>
  <si>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</si>
  <si>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</si>
  <si>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</si>
  <si>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</si>
  <si>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</si>
  <si>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</si>
  <si>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</si>
  <si>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</si>
  <si>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</si>
  <si>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</si>
  <si>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</si>
  <si>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</si>
  <si>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</si>
  <si>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</si>
  <si>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</si>
  <si>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</si>
  <si>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</si>
  <si>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</si>
  <si>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</si>
  <si>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</si>
  <si>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</si>
  <si>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</si>
  <si>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</si>
  <si>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</si>
  <si>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</si>
  <si>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</si>
  <si>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</si>
  <si>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</si>
  <si>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</si>
  <si>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</si>
  <si>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</si>
  <si>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</si>
  <si>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</si>
  <si>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</si>
  <si>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</si>
  <si>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</si>
  <si>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</si>
  <si>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</si>
  <si>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</si>
  <si>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</si>
  <si>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</si>
  <si>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</si>
  <si>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</si>
  <si>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</si>
  <si>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</si>
  <si>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</si>
  <si>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</si>
  <si>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</si>
  <si>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</si>
  <si>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</si>
  <si>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</si>
  <si>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</si>
  <si>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</si>
  <si>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</si>
  <si>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</si>
  <si>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</si>
  <si>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</si>
  <si>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</si>
  <si>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</si>
  <si>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</si>
  <si>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</si>
  <si>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</si>
  <si>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</si>
  <si>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</si>
  <si>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</si>
  <si>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</si>
  <si>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</si>
  <si>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</si>
  <si>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</si>
  <si>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</si>
  <si>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</si>
  <si>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</si>
  <si>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</si>
  <si>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</si>
  <si>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</si>
  <si>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</si>
  <si>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</si>
  <si>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</si>
  <si>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</si>
  <si>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</si>
  <si>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</si>
  <si>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</si>
  <si>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</si>
  <si>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</si>
  <si>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</si>
  <si>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</si>
  <si>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</si>
  <si>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</si>
  <si>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</si>
  <si>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</si>
  <si>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</si>
  <si>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</si>
  <si>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</si>
  <si>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</si>
  <si>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</si>
  <si>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</si>
  <si>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</si>
  <si>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</si>
  <si>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</si>
  <si>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</si>
  <si>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</si>
  <si>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</si>
  <si>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</si>
  <si>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</si>
  <si>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</si>
  <si>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</si>
  <si>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</si>
  <si>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</si>
  <si>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</si>
  <si>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</si>
  <si>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</si>
  <si>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</si>
  <si>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</si>
  <si>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</si>
  <si>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</si>
  <si>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</si>
  <si>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</si>
  <si>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</si>
  <si>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</si>
  <si>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</si>
  <si>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</si>
  <si>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</si>
  <si>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</si>
  <si>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</si>
  <si>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</si>
  <si>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</si>
  <si>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</si>
  <si>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</si>
  <si>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</si>
  <si>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</si>
  <si>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</si>
  <si>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</si>
  <si>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</si>
  <si>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</si>
  <si>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</si>
  <si>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</si>
  <si>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</si>
  <si>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</si>
  <si>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</si>
  <si>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</si>
  <si>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</si>
  <si>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</si>
  <si>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</si>
  <si>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</si>
  <si>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</si>
  <si>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</si>
  <si>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</si>
  <si>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</si>
  <si>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</si>
  <si>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</si>
  <si>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</si>
  <si>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</si>
  <si>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</si>
  <si>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</si>
  <si>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</si>
  <si>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</si>
  <si>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</si>
  <si>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</si>
  <si>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</si>
  <si>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</si>
  <si>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</si>
  <si>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</si>
  <si>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</si>
  <si>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</si>
  <si>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</si>
  <si>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</si>
  <si>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</si>
  <si>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</si>
  <si>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</si>
  <si>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</si>
  <si>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</si>
  <si>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</si>
  <si>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</si>
  <si>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</si>
  <si>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</si>
  <si>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</si>
  <si>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</si>
  <si>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</si>
  <si>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</si>
  <si>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</si>
  <si>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</si>
  <si>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</si>
  <si>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</si>
  <si>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</si>
  <si>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</si>
  <si>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</si>
  <si>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</si>
  <si>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</si>
  <si>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</si>
  <si>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</si>
  <si>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</si>
  <si>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</si>
  <si>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</si>
  <si>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</si>
  <si>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</si>
  <si>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</si>
  <si>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</si>
  <si>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</si>
  <si>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</si>
  <si>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</si>
  <si>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</si>
  <si>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</si>
  <si>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</si>
  <si>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</si>
  <si>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</si>
  <si>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</si>
  <si>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</si>
  <si>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</si>
  <si>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</si>
  <si>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</si>
  <si>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</si>
  <si>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</si>
  <si>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</si>
  <si>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</si>
  <si>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</si>
  <si>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</si>
  <si>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</si>
  <si>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</si>
  <si>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</si>
  <si>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</si>
  <si>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</si>
  <si>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</si>
  <si>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</si>
  <si>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</si>
  <si>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</si>
  <si>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</si>
  <si>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</si>
  <si>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</si>
  <si>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</si>
  <si>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</si>
  <si>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</si>
  <si>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</si>
  <si>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</si>
  <si>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</si>
  <si>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</si>
  <si>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</si>
  <si>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</si>
  <si>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</si>
  <si>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</si>
  <si>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</si>
  <si>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</si>
  <si>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</si>
  <si>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</si>
  <si>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</si>
  <si>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</si>
  <si>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</si>
  <si>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</si>
  <si>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</si>
  <si>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</si>
  <si>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</si>
  <si>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</si>
  <si>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</si>
  <si>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</si>
  <si>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</si>
  <si>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</si>
  <si>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</si>
  <si>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</si>
  <si>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</si>
  <si>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</si>
  <si>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</si>
  <si>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</si>
  <si>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</si>
  <si>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</si>
  <si>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</si>
  <si>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</si>
  <si>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</si>
  <si>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</si>
  <si>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</si>
  <si>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</si>
  <si>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</si>
  <si>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</si>
  <si>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</si>
  <si>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</si>
  <si>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</si>
  <si>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</si>
  <si>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</si>
  <si>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</si>
  <si>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</si>
  <si>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</si>
  <si>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</si>
  <si>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</si>
  <si>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</si>
  <si>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</si>
  <si>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</si>
  <si>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</si>
  <si>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</si>
  <si>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</si>
  <si>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</si>
  <si>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</si>
  <si>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</si>
  <si>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</si>
  <si>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</si>
  <si>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</si>
  <si>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</si>
  <si>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</si>
  <si>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</si>
  <si>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</si>
  <si>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</si>
  <si>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</si>
  <si>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</si>
  <si>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</si>
  <si>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</si>
  <si>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</si>
  <si>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</si>
  <si>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</si>
  <si>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</si>
  <si>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</si>
  <si>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</si>
  <si>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</si>
  <si>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</si>
  <si>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</si>
  <si>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</si>
  <si>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</si>
  <si>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</si>
  <si>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</si>
  <si>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</si>
  <si>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</si>
  <si>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</si>
  <si>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</si>
  <si>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</si>
  <si>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</si>
  <si>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</si>
  <si>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</si>
  <si>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</si>
  <si>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</si>
  <si>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</si>
  <si>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</si>
  <si>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</si>
  <si>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</si>
  <si>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</si>
  <si>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</si>
  <si>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</si>
  <si>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</si>
  <si>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</si>
  <si>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</si>
  <si>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</si>
  <si>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</si>
  <si>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</si>
  <si>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</si>
  <si>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</si>
  <si>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</si>
  <si>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</si>
  <si>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</si>
  <si>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</si>
  <si>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</si>
  <si>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</si>
  <si>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</si>
  <si>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</si>
  <si>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</si>
  <si>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</si>
  <si>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</si>
  <si>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</si>
  <si>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</si>
  <si>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</si>
  <si>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</si>
  <si>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</si>
  <si>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</si>
  <si>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</si>
  <si>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</si>
  <si>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</si>
  <si>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</si>
  <si>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</si>
  <si>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</si>
  <si>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</si>
  <si>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</si>
  <si>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</si>
  <si>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</si>
  <si>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</si>
  <si>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</si>
  <si>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</si>
  <si>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</si>
  <si>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</si>
  <si>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</si>
  <si>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</si>
  <si>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</si>
  <si>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</si>
  <si>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</si>
  <si>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</si>
  <si>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</si>
  <si>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</si>
  <si>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</si>
  <si>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</si>
  <si>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</si>
  <si>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</si>
  <si>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</si>
  <si>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</si>
  <si>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</si>
  <si>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</si>
  <si>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</si>
  <si>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</si>
  <si>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</si>
  <si>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</si>
  <si>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</si>
  <si>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</si>
  <si>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</si>
  <si>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</si>
  <si>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</si>
  <si>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</si>
  <si>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</si>
  <si>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</si>
  <si>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</si>
  <si>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</si>
  <si>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</si>
  <si>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</si>
  <si>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</si>
  <si>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</si>
  <si>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</si>
  <si>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</si>
  <si>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</si>
  <si>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</si>
  <si>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</si>
  <si>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</si>
  <si>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</si>
  <si>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</si>
  <si>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</si>
  <si>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</si>
  <si>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</si>
  <si>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</si>
  <si>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</si>
  <si>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</si>
  <si>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</si>
  <si>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</si>
  <si>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</si>
  <si>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</si>
  <si>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</si>
  <si>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</si>
  <si>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</si>
  <si>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</si>
  <si>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</si>
  <si>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</si>
  <si>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</si>
  <si>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</si>
  <si>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</si>
  <si>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</si>
  <si>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</si>
  <si>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</si>
  <si>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</si>
  <si>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</si>
  <si>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</si>
  <si>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</si>
  <si>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</si>
  <si>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</si>
  <si>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</si>
  <si>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</si>
  <si>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</si>
  <si>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</si>
  <si>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</si>
  <si>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</si>
  <si>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</si>
  <si>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</si>
  <si>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</si>
  <si>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</si>
  <si>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</si>
  <si>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</si>
  <si>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</si>
  <si>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</si>
  <si>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</si>
  <si>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</si>
  <si>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</si>
  <si>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</si>
  <si>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</si>
  <si>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</si>
  <si>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</si>
  <si>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</si>
  <si>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</si>
  <si>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</si>
  <si>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</si>
  <si>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</si>
  <si>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</si>
  <si>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</si>
  <si>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</si>
  <si>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</si>
  <si>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</si>
  <si>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</si>
  <si>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</si>
  <si>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</si>
  <si>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</si>
  <si>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</si>
  <si>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</si>
  <si>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</si>
  <si>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</si>
  <si>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</si>
  <si>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</si>
  <si>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</si>
  <si>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</si>
  <si>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</si>
  <si>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</si>
  <si>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</si>
  <si>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</si>
  <si>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</si>
  <si>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</si>
  <si>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</si>
  <si>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</si>
  <si>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</si>
  <si>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</si>
  <si>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</si>
  <si>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</si>
  <si>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</si>
  <si>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</si>
  <si>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</si>
  <si>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</si>
  <si>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</si>
  <si>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</si>
  <si>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</si>
  <si>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</si>
  <si>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</si>
  <si>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</si>
  <si>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</si>
  <si>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</si>
  <si>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</si>
  <si>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</si>
  <si>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</si>
  <si>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</si>
  <si>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</si>
  <si>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</si>
  <si>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</si>
  <si>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</si>
  <si>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</si>
  <si>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</si>
  <si>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</si>
  <si>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</si>
  <si>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</si>
  <si>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</si>
  <si>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</si>
  <si>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</si>
  <si>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</si>
  <si>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</si>
  <si>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</si>
  <si>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</si>
  <si>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</si>
  <si>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</si>
  <si>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</si>
  <si>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</si>
  <si>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</si>
  <si>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</si>
  <si>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</si>
  <si>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</si>
  <si>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</si>
  <si>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</si>
  <si>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</si>
  <si>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</si>
  <si>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</si>
  <si>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</si>
  <si>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</si>
  <si>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</si>
  <si>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</si>
  <si>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</si>
  <si>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</si>
  <si>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</si>
  <si>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</si>
  <si>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</si>
  <si>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</si>
  <si>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</si>
  <si>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</si>
  <si>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</si>
  <si>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</si>
  <si>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</si>
  <si>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</si>
  <si>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</si>
  <si>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</si>
  <si>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</si>
  <si>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</si>
  <si>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</si>
  <si>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</si>
  <si>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</si>
  <si>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</si>
  <si>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</si>
  <si>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</si>
  <si>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</si>
  <si>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</si>
  <si>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</si>
  <si>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</si>
  <si>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</si>
  <si>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</si>
  <si>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</si>
  <si>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</si>
  <si>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</si>
  <si>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</si>
  <si>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</si>
  <si>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</si>
  <si>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</si>
  <si>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</si>
  <si>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</si>
  <si>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</si>
  <si>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</si>
  <si>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</si>
  <si>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</si>
  <si>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</si>
  <si>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</si>
  <si>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</si>
  <si>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</si>
  <si>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</si>
  <si>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</si>
  <si>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</si>
  <si>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</si>
  <si>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</si>
  <si>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</si>
  <si>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</si>
  <si>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</si>
  <si>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</si>
  <si>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</si>
  <si>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</si>
  <si>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</si>
  <si>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</si>
  <si>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</si>
  <si>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</si>
  <si>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</si>
  <si>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</si>
  <si>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</si>
  <si>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</si>
  <si>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</si>
  <si>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</si>
  <si>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</si>
  <si>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</si>
  <si>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</si>
  <si>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</si>
  <si>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</si>
  <si>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</si>
  <si>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</si>
  <si>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</si>
  <si>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</si>
  <si>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</si>
  <si>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</si>
  <si>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</si>
  <si>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</si>
  <si>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</si>
  <si>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</si>
  <si>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</si>
  <si>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</si>
  <si>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</si>
  <si>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</si>
  <si>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</si>
  <si>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</si>
  <si>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</si>
  <si>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</si>
  <si>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</si>
  <si>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</si>
  <si>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</si>
  <si>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</si>
  <si>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</si>
  <si>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</si>
  <si>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</si>
  <si>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</si>
  <si>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</si>
  <si>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</si>
  <si>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</si>
  <si>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</si>
  <si>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</si>
  <si>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</si>
  <si>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</si>
  <si>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</si>
  <si>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</si>
  <si>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</si>
  <si>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</si>
  <si>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</si>
  <si>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</si>
  <si>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</si>
  <si>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</si>
  <si>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</si>
  <si>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</si>
  <si>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</si>
  <si>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</si>
  <si>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</si>
  <si>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</si>
  <si>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</si>
  <si>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</si>
  <si>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</si>
  <si>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</si>
  <si>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</si>
  <si>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</si>
  <si>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</si>
  <si>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</si>
  <si>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</si>
  <si>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</si>
  <si>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</si>
  <si>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</si>
  <si>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</si>
  <si>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</si>
  <si>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</si>
  <si>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</si>
  <si>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</si>
  <si>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</si>
  <si>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</si>
  <si>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</si>
  <si>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</si>
  <si>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</si>
  <si>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</si>
  <si>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</si>
  <si>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</si>
  <si>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</si>
  <si>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</si>
  <si>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</si>
  <si>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</si>
  <si>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</si>
  <si>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</si>
  <si>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</si>
  <si>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</si>
  <si>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</si>
  <si>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</si>
  <si>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</si>
  <si>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</si>
  <si>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</si>
  <si>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</si>
  <si>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</si>
  <si>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</si>
  <si>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</si>
  <si>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</si>
  <si>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</si>
  <si>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</si>
  <si>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</si>
  <si>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</si>
  <si>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</si>
  <si>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</si>
  <si>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</si>
  <si>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</si>
  <si>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</si>
  <si>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</si>
  <si>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</si>
  <si>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</si>
  <si>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</si>
  <si>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</si>
  <si>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</si>
  <si>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</si>
  <si>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</si>
  <si>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</si>
  <si>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</si>
  <si>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</si>
  <si>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</si>
  <si>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</si>
  <si>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</si>
  <si>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</si>
  <si>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</si>
  <si>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</si>
  <si>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</si>
  <si>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</si>
  <si>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</si>
  <si>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</si>
  <si>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</si>
  <si>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</si>
  <si>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</si>
  <si>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</si>
  <si>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</si>
  <si>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</si>
  <si>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</si>
  <si>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</si>
  <si>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</si>
  <si>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</si>
  <si>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</si>
  <si>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</si>
  <si>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</si>
  <si>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</si>
  <si>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</si>
  <si>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</si>
  <si>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</si>
  <si>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</si>
  <si>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</si>
  <si>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</si>
  <si>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</si>
  <si>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</si>
  <si>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</si>
  <si>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</si>
  <si>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</si>
  <si>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</si>
  <si>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</si>
  <si>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</si>
  <si>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</si>
  <si>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</si>
  <si>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</si>
  <si>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</si>
  <si>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</si>
  <si>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</si>
  <si>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</si>
  <si>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</si>
  <si>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</si>
  <si>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</si>
  <si>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</si>
  <si>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</si>
  <si>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</si>
  <si>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</si>
  <si>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</si>
  <si>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</si>
  <si>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</si>
  <si>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</si>
  <si>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</si>
  <si>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</si>
  <si>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</si>
  <si>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</si>
  <si>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</si>
  <si>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</si>
  <si>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</si>
  <si>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</si>
  <si>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</si>
  <si>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</si>
  <si>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</si>
  <si>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</si>
  <si>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</si>
  <si>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</si>
  <si>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</si>
  <si>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</si>
  <si>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</si>
  <si>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</si>
  <si>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</si>
  <si>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</si>
  <si>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</si>
  <si>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</si>
  <si>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</si>
  <si>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</si>
  <si>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</si>
  <si>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</si>
  <si>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</si>
  <si>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</si>
  <si>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</si>
  <si>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</si>
  <si>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</si>
  <si>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</si>
  <si>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</si>
  <si>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</si>
  <si>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</si>
  <si>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</si>
  <si>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</si>
  <si>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</si>
  <si>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</si>
  <si>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</si>
  <si>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</si>
  <si>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</si>
  <si>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</si>
  <si>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</si>
  <si>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</si>
  <si>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</si>
  <si>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</si>
  <si>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</si>
  <si>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</si>
  <si>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</si>
  <si>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</si>
  <si>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</si>
  <si>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</si>
  <si>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</si>
  <si>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</si>
  <si>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</si>
  <si>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</si>
  <si>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</si>
  <si>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</si>
  <si>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</si>
  <si>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</si>
  <si>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</si>
  <si>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</si>
  <si>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</si>
  <si>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</si>
  <si>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</si>
  <si>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</si>
  <si>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</si>
  <si>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</si>
  <si>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</si>
  <si>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</si>
  <si>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</si>
  <si>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</si>
  <si>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</si>
  <si>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</si>
  <si>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</si>
  <si>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</si>
  <si>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</si>
  <si>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</si>
  <si>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</si>
  <si>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</si>
  <si>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</si>
  <si>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</si>
  <si>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</si>
  <si>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</si>
  <si>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</si>
  <si>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</si>
  <si>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</si>
  <si>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</si>
  <si>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</si>
  <si>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</si>
  <si>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</si>
  <si>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</si>
  <si>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</si>
  <si>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</si>
  <si>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</si>
  <si>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</si>
  <si>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</si>
  <si>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</si>
  <si>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</si>
  <si>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</si>
  <si>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</si>
  <si>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</si>
  <si>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</si>
  <si>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</si>
  <si>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</si>
  <si>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</si>
  <si>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</si>
  <si>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</si>
  <si>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</si>
  <si>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</si>
  <si>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</si>
  <si>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</si>
  <si>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</si>
  <si>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</si>
  <si>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</si>
  <si>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</si>
  <si>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</si>
  <si>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</si>
  <si>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</si>
  <si>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</si>
  <si>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</si>
  <si>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</si>
  <si>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</si>
  <si>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</si>
  <si>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</si>
  <si>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</si>
  <si>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</si>
  <si>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</si>
  <si>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</si>
  <si>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</si>
  <si>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</si>
  <si>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</si>
  <si>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</si>
  <si>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</si>
  <si>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</si>
  <si>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</si>
  <si>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</si>
  <si>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</si>
  <si>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</si>
  <si>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</si>
  <si>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</si>
  <si>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</si>
  <si>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</si>
  <si>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</si>
  <si>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</si>
  <si>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</si>
  <si>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</si>
  <si>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</si>
  <si>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</si>
  <si>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</si>
  <si>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</si>
  <si>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</si>
  <si>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</si>
  <si>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</si>
  <si>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</si>
  <si>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</si>
  <si>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</si>
  <si>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</si>
  <si>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</si>
  <si>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</si>
  <si>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</si>
  <si>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</si>
  <si>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</si>
  <si>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</si>
  <si>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</si>
  <si>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</si>
  <si>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</si>
  <si>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</si>
  <si>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</si>
  <si>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</si>
  <si>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</si>
  <si>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</si>
  <si>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</si>
  <si>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</si>
  <si>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</si>
  <si>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</si>
  <si>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</si>
  <si>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</si>
  <si>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</si>
  <si>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</si>
  <si>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</si>
  <si>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</si>
  <si>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</si>
  <si>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</si>
  <si>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</si>
  <si>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</si>
  <si>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</si>
  <si>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</si>
  <si>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</si>
  <si>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</si>
  <si>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</si>
  <si>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</si>
  <si>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</si>
  <si>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</si>
  <si>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</si>
  <si>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</si>
  <si>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</si>
  <si>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</si>
  <si>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</si>
  <si>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</si>
  <si>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</si>
  <si>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</si>
  <si>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</si>
  <si>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</si>
  <si>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</si>
  <si>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</si>
  <si>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</si>
  <si>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</si>
  <si>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</si>
  <si>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</si>
  <si>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</si>
  <si>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</si>
  <si>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</si>
  <si>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</si>
  <si>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</si>
  <si>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</si>
  <si>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</si>
  <si>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</si>
  <si>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</si>
  <si>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</si>
  <si>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</si>
  <si>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</si>
  <si>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</si>
  <si>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</si>
  <si>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</si>
  <si>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</si>
  <si>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</si>
  <si>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</si>
  <si>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</si>
  <si>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</si>
  <si>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</si>
  <si>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</si>
  <si>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</si>
  <si>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</si>
  <si>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</si>
  <si>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</si>
  <si>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</si>
  <si>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</si>
  <si>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</si>
  <si>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</si>
  <si>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</si>
  <si>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</si>
  <si>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</si>
  <si>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</si>
  <si>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</si>
  <si>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</si>
  <si>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</si>
  <si>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</si>
  <si>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</si>
  <si>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</si>
  <si>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</si>
  <si>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</si>
  <si>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</si>
  <si>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</si>
  <si>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</si>
  <si>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</si>
  <si>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</si>
  <si>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</si>
  <si>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</si>
  <si>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</si>
  <si>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</si>
  <si>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</si>
  <si>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</si>
  <si>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</si>
  <si>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</si>
  <si>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</si>
  <si>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</si>
  <si>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</si>
  <si>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</si>
  <si>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</si>
  <si>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</si>
  <si>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</si>
  <si>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</si>
  <si>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</si>
  <si>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</si>
  <si>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</si>
  <si>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</si>
  <si>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</si>
  <si>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</si>
  <si>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</si>
  <si>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</si>
  <si>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</si>
  <si>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</si>
  <si>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</si>
  <si>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</si>
  <si>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</si>
  <si>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</si>
  <si>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</si>
  <si>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</si>
  <si>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</si>
  <si>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</si>
  <si>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</si>
  <si>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</si>
  <si>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</si>
  <si>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</si>
  <si>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</si>
  <si>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</si>
  <si>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</si>
  <si>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</si>
  <si>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</si>
  <si>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</si>
  <si>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</si>
  <si>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</si>
  <si>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</si>
  <si>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</si>
  <si>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</si>
  <si>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</si>
  <si>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</si>
  <si>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</si>
  <si>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</si>
  <si>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</si>
  <si>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</si>
  <si>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</si>
  <si>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</si>
  <si>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</si>
  <si>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</si>
  <si>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</si>
  <si>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</si>
  <si>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</si>
  <si>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</si>
  <si>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</si>
  <si>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</si>
  <si>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</si>
  <si>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</si>
  <si>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</si>
  <si>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</si>
  <si>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</si>
  <si>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</si>
  <si>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</si>
  <si>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</si>
  <si>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</si>
  <si>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</si>
  <si>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</si>
  <si>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</si>
  <si>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</si>
  <si>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</si>
  <si>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</si>
  <si>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</si>
  <si>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</si>
  <si>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</si>
  <si>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</si>
  <si>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</si>
  <si>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</si>
  <si>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</si>
  <si>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</si>
  <si>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</si>
  <si>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</si>
  <si>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</si>
  <si>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</si>
  <si>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</si>
  <si>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</si>
  <si>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</si>
  <si>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</si>
  <si>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</si>
  <si>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</si>
  <si>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</si>
  <si>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</si>
  <si>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</si>
  <si>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</si>
  <si>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</si>
  <si>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</si>
  <si>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</si>
  <si>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</si>
  <si>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</si>
  <si>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</si>
  <si>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</si>
  <si>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</si>
  <si>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</si>
  <si>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</si>
  <si>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</si>
  <si>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</si>
  <si>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</si>
  <si>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</si>
  <si>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</si>
  <si>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</si>
  <si>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</si>
  <si>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</si>
  <si>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</si>
  <si>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</si>
  <si>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</si>
  <si>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</si>
  <si>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</si>
  <si>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</si>
  <si>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</si>
  <si>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</si>
  <si>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</si>
  <si>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</si>
  <si>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</si>
  <si>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</si>
  <si>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</si>
  <si>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</si>
  <si>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</si>
  <si>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</si>
  <si>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</si>
  <si>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</si>
  <si>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</si>
  <si>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</si>
  <si>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</si>
  <si>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</si>
  <si>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</si>
  <si>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</si>
  <si>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</si>
  <si>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</si>
  <si>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</si>
  <si>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</si>
  <si>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</si>
  <si>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</si>
  <si>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</si>
  <si>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</si>
  <si>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</si>
  <si>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</si>
  <si>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</si>
  <si>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</si>
  <si>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</si>
  <si>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</si>
  <si>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</si>
  <si>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</si>
  <si>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</si>
  <si>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</si>
  <si>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</si>
  <si>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</si>
  <si>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</si>
  <si>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</si>
  <si>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</si>
  <si>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</si>
  <si>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</si>
  <si>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</si>
  <si>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</si>
  <si>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</si>
  <si>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</si>
  <si>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</si>
  <si>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</si>
  <si>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</si>
  <si>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</si>
  <si>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</si>
  <si>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</si>
  <si>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</si>
  <si>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</si>
  <si>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</si>
  <si>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</si>
  <si>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</si>
  <si>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</si>
  <si>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</si>
  <si>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</si>
  <si>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</si>
  <si>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</si>
  <si>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</si>
  <si>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</si>
  <si>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</si>
  <si>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</si>
  <si>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</si>
  <si>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</si>
  <si>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</si>
  <si>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</si>
  <si>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</si>
  <si>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</si>
  <si>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</si>
  <si>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</si>
  <si>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</si>
  <si>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</si>
  <si>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</si>
  <si>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</si>
  <si>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</si>
  <si>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</si>
  <si>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</si>
  <si>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</si>
  <si>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</si>
  <si>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</si>
  <si>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</si>
  <si>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</si>
  <si>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</si>
  <si>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</si>
  <si>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</si>
  <si>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</si>
  <si>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</si>
  <si>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</si>
  <si>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</si>
  <si>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</si>
  <si>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</si>
  <si>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</si>
  <si>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</si>
  <si>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</si>
  <si>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</si>
  <si>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</si>
  <si>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</si>
  <si>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</si>
  <si>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</si>
  <si>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</si>
  <si>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</si>
  <si>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</si>
  <si>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</si>
  <si>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</si>
  <si>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</si>
  <si>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</si>
  <si>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</si>
  <si>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</si>
  <si>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</si>
  <si>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</si>
  <si>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</si>
  <si>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</si>
  <si>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</si>
  <si>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</si>
  <si>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</si>
  <si>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</si>
  <si>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</si>
  <si>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</si>
  <si>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</si>
  <si>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</si>
  <si>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</si>
  <si>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</si>
  <si>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</si>
  <si>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</si>
  <si>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</si>
  <si>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</si>
  <si>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</si>
  <si>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</si>
  <si>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</si>
  <si>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</si>
  <si>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</si>
  <si>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</si>
  <si>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</si>
  <si>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</si>
  <si>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</si>
  <si>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</si>
  <si>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</si>
  <si>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</si>
  <si>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</si>
  <si>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</si>
  <si>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</si>
  <si>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</si>
  <si>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</si>
  <si>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</si>
  <si>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</si>
  <si>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</si>
  <si>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</si>
  <si>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</si>
  <si>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</si>
  <si>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</si>
  <si>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</si>
  <si>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</si>
  <si>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</si>
  <si>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</si>
  <si>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</si>
  <si>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</si>
  <si>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</si>
  <si>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</si>
  <si>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</si>
  <si>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</si>
  <si>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</si>
  <si>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</si>
  <si>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</si>
  <si>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</si>
  <si>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</si>
  <si>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</si>
  <si>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</si>
  <si>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</si>
  <si>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</si>
  <si>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</si>
  <si>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</si>
  <si>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</si>
  <si>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</si>
  <si>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</si>
  <si>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</si>
  <si>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</si>
  <si>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</si>
  <si>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</si>
  <si>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</si>
  <si>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</si>
  <si>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</si>
  <si>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</si>
  <si>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</si>
  <si>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</si>
  <si>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</si>
  <si>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</si>
  <si>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</si>
  <si>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</si>
  <si>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</si>
  <si>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</si>
  <si>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</si>
  <si>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</si>
  <si>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</si>
  <si>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</si>
  <si>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</si>
  <si>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</si>
  <si>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</si>
  <si>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</si>
  <si>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</si>
  <si>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</si>
  <si>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</si>
  <si>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</si>
  <si>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</si>
  <si>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</si>
  <si>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</si>
  <si>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</si>
  <si>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</si>
  <si>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</si>
  <si>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</si>
  <si>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</si>
  <si>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</si>
  <si>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</si>
  <si>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</si>
  <si>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</si>
  <si>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</si>
  <si>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</si>
  <si>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</si>
  <si>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</si>
  <si>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</si>
  <si>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</si>
  <si>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</si>
  <si>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</si>
  <si>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</si>
  <si>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</si>
  <si>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</si>
  <si>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</si>
  <si>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</si>
  <si>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</si>
  <si>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</si>
  <si>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</si>
  <si>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</si>
  <si>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</si>
  <si>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</si>
  <si>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</si>
  <si>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</si>
  <si>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</si>
  <si>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</si>
  <si>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</si>
  <si>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</si>
  <si>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</si>
  <si>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</si>
  <si>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</si>
  <si>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</si>
  <si>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</si>
  <si>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</si>
  <si>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</si>
  <si>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</si>
  <si>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</si>
  <si>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</si>
  <si>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</si>
  <si>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</si>
  <si>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</si>
  <si>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</si>
  <si>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</si>
  <si>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</si>
  <si>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</si>
  <si>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</si>
  <si>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</si>
  <si>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</si>
  <si>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</si>
  <si>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</si>
  <si>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</si>
  <si>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</si>
  <si>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</si>
  <si>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</si>
  <si>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</si>
  <si>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</si>
  <si>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</si>
  <si>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</si>
  <si>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</si>
  <si>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</si>
  <si>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</si>
  <si>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</si>
  <si>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</si>
  <si>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</si>
  <si>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</si>
  <si>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</si>
  <si>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</si>
  <si>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</si>
  <si>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</si>
  <si>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</si>
  <si>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</si>
  <si>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</si>
  <si>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</si>
  <si>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</si>
  <si>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</si>
  <si>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</si>
  <si>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</si>
  <si>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</si>
  <si>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</si>
  <si>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</si>
  <si>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</si>
  <si>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</si>
  <si>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</si>
  <si>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</si>
  <si>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</si>
  <si>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</si>
  <si>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</si>
  <si>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</si>
  <si>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</si>
  <si>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</si>
  <si>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</si>
  <si>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</si>
  <si>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</si>
  <si>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</si>
  <si>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</si>
  <si>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</si>
  <si>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</si>
  <si>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</si>
  <si>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</si>
  <si>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</si>
  <si>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</si>
  <si>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</si>
  <si>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</si>
  <si>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</si>
  <si>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</si>
  <si>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</si>
  <si>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</si>
  <si>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</si>
  <si>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</si>
  <si>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</si>
  <si>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</si>
  <si>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</si>
  <si>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</si>
  <si>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</si>
  <si>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</si>
  <si>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</si>
  <si>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</si>
  <si>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</si>
  <si>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</si>
  <si>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</si>
  <si>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</si>
  <si>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</si>
  <si>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</si>
  <si>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</si>
  <si>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</si>
  <si>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</si>
  <si>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</si>
  <si>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</si>
  <si>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</si>
  <si>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</si>
  <si>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</si>
  <si>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</si>
  <si>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</si>
  <si>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</si>
  <si>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</si>
  <si>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</si>
  <si>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</si>
  <si>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</si>
  <si>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</si>
  <si>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</si>
  <si>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</si>
  <si>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</si>
  <si>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</si>
  <si>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</si>
  <si>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</si>
  <si>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</si>
  <si>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</si>
  <si>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</si>
  <si>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</si>
  <si>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</si>
  <si>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</si>
  <si>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</si>
  <si>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</si>
  <si>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</si>
  <si>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</si>
  <si>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</si>
  <si>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</si>
  <si>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</si>
  <si>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</si>
  <si>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</si>
  <si>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</si>
  <si>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</si>
  <si>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</si>
  <si>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</si>
  <si>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</si>
  <si>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</si>
  <si>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</si>
  <si>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</si>
  <si>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</si>
  <si>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</si>
  <si>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</si>
  <si>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</si>
  <si>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</si>
  <si>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</si>
  <si>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</si>
  <si>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</si>
  <si>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</si>
  <si>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</si>
  <si>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</si>
  <si>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</si>
  <si>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</si>
  <si>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</si>
  <si>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</si>
  <si>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</si>
  <si>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</si>
  <si>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</si>
  <si>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</si>
  <si>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</si>
  <si>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</si>
  <si>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</si>
  <si>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</si>
  <si>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</si>
  <si>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</si>
  <si>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</si>
  <si>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</si>
  <si>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</si>
  <si>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</si>
  <si>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</si>
  <si>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</si>
  <si>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</si>
  <si>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</si>
  <si>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</si>
  <si>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</si>
  <si>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</si>
  <si>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</si>
  <si>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</si>
  <si>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</si>
  <si>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</si>
  <si>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</si>
  <si>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</si>
  <si>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</si>
  <si>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</si>
  <si>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</si>
  <si>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</si>
  <si>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</si>
  <si>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</si>
  <si>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</si>
  <si>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</si>
  <si>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</si>
  <si>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</si>
  <si>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</si>
  <si>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</si>
  <si>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</si>
  <si>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</si>
  <si>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</si>
  <si>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</si>
  <si>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</si>
  <si>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</si>
  <si>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</si>
  <si>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</si>
  <si>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</si>
  <si>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</si>
  <si>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</si>
  <si>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</si>
  <si>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</si>
  <si>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</si>
  <si>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</si>
  <si>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</si>
  <si>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</si>
  <si>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</si>
  <si>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</si>
  <si>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</si>
  <si>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</si>
  <si>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</si>
  <si>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</si>
  <si>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</si>
  <si>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</si>
  <si>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</si>
  <si>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</si>
  <si>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</si>
  <si>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</si>
  <si>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</si>
  <si>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</si>
  <si>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</si>
  <si>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</si>
  <si>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</si>
  <si>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</si>
  <si>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</si>
  <si>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</si>
  <si>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</si>
  <si>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</si>
  <si>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</si>
  <si>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</si>
  <si>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</si>
  <si>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</si>
  <si>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</si>
  <si>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</si>
  <si>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</si>
  <si>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</si>
  <si>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</si>
  <si>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</si>
  <si>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</si>
  <si>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</si>
  <si>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</si>
  <si>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</si>
  <si>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</si>
  <si>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</si>
  <si>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</si>
  <si>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</si>
  <si>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</si>
  <si>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</si>
  <si>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</si>
  <si>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</si>
  <si>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</si>
  <si>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</si>
  <si>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</si>
  <si>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</si>
  <si>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</si>
  <si>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</si>
  <si>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</si>
  <si>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</si>
  <si>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</si>
  <si>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</si>
  <si>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</si>
  <si>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</si>
  <si>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</si>
  <si>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</si>
  <si>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</si>
  <si>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</si>
  <si>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</si>
  <si>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</si>
  <si>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</si>
  <si>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</si>
  <si>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</si>
  <si>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</si>
  <si>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</si>
  <si>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</si>
  <si>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</si>
  <si>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</si>
  <si>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</si>
  <si>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</si>
  <si>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</si>
  <si>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</si>
  <si>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</si>
  <si>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</si>
  <si>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</si>
  <si>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</si>
  <si>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</si>
  <si>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</si>
  <si>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</si>
  <si>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</si>
  <si>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</si>
  <si>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</si>
  <si>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</si>
  <si>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</si>
  <si>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</si>
  <si>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</si>
  <si>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</si>
  <si>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</si>
  <si>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</si>
  <si>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</si>
  <si>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</si>
  <si>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</si>
  <si>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</si>
  <si>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</si>
  <si>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</si>
  <si>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</si>
  <si>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</si>
  <si>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</si>
  <si>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</si>
  <si>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</si>
  <si>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</si>
  <si>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</si>
  <si>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</si>
  <si>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</si>
  <si>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</si>
  <si>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</si>
  <si>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</si>
  <si>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</si>
  <si>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</si>
  <si>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</si>
  <si>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</si>
  <si>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</si>
  <si>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</si>
  <si>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</si>
  <si>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</si>
  <si>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</si>
  <si>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</si>
  <si>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</si>
  <si>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</si>
  <si>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</si>
  <si>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</si>
  <si>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</si>
  <si>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</si>
  <si>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</si>
  <si>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</si>
  <si>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</si>
  <si>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</si>
  <si>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</si>
  <si>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</si>
  <si>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</si>
  <si>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</si>
  <si>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</si>
  <si>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</si>
  <si>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</si>
  <si>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</si>
  <si>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</si>
  <si>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</si>
  <si>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</si>
  <si>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</si>
  <si>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</si>
  <si>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</si>
  <si>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</si>
  <si>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</si>
  <si>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</si>
  <si>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</si>
  <si>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</si>
  <si>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</si>
  <si>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</si>
  <si>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</si>
  <si>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</si>
  <si>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</si>
  <si>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</si>
  <si>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</si>
  <si>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</si>
  <si>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</si>
  <si>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</si>
  <si>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</si>
  <si>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</si>
  <si>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</si>
  <si>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</si>
  <si>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</si>
  <si>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</si>
  <si>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</si>
  <si>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</si>
  <si>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</si>
  <si>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</si>
  <si>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</si>
  <si>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</si>
  <si>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</si>
  <si>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</si>
  <si>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</si>
  <si>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</si>
  <si>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</si>
  <si>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</si>
  <si>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</si>
  <si>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</si>
  <si>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</si>
  <si>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</si>
  <si>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</si>
  <si>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</si>
  <si>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</si>
  <si>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</si>
  <si>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</si>
  <si>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</si>
  <si>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</si>
  <si>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</si>
  <si>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</si>
  <si>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</si>
  <si>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</si>
  <si>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</si>
  <si>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</si>
  <si>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</si>
  <si>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</si>
  <si>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</si>
  <si>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</si>
  <si>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</si>
  <si>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</si>
  <si>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</si>
  <si>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</si>
  <si>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</si>
  <si>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</si>
  <si>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</si>
  <si>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</si>
  <si>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</si>
  <si>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</si>
  <si>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</si>
  <si>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</si>
  <si>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</si>
  <si>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</si>
  <si>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</si>
  <si>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</si>
  <si>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</si>
  <si>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</si>
  <si>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</si>
  <si>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</si>
  <si>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</si>
  <si>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</si>
  <si>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</si>
  <si>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</si>
  <si>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</si>
  <si>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</si>
  <si>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</si>
  <si>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</si>
  <si>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</si>
  <si>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</si>
  <si>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</si>
  <si>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</si>
  <si>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</si>
  <si>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</si>
  <si>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</si>
  <si>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</si>
  <si>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</si>
  <si>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</si>
  <si>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</si>
  <si>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</si>
  <si>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</si>
  <si>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</si>
  <si>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</si>
  <si>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</si>
  <si>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</si>
  <si>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</si>
  <si>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</si>
  <si>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</si>
  <si>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</si>
  <si>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</si>
  <si>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</si>
  <si>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</si>
  <si>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</si>
  <si>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</si>
  <si>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</si>
  <si>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</si>
  <si>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</si>
  <si>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</si>
  <si>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</si>
  <si>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</si>
  <si>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</si>
  <si>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</si>
  <si>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</si>
  <si>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</si>
  <si>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</si>
  <si>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</si>
  <si>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</si>
  <si>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</si>
  <si>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</si>
  <si>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</si>
  <si>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</si>
  <si>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</si>
  <si>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</si>
  <si>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</si>
  <si>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</si>
  <si>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</si>
  <si>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</si>
  <si>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</si>
  <si>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</si>
  <si>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</si>
  <si>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</si>
  <si>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</si>
  <si>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</si>
  <si>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</si>
  <si>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</si>
  <si>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</si>
  <si>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</si>
  <si>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</si>
  <si>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</si>
  <si>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</si>
  <si>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</si>
  <si>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</si>
  <si>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</si>
  <si>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</si>
  <si>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</si>
  <si>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</si>
  <si>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</si>
  <si>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</si>
  <si>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</si>
  <si>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</si>
  <si>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</si>
  <si>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</si>
  <si>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</si>
  <si>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</si>
  <si>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</si>
  <si>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</si>
  <si>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</si>
  <si>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</si>
  <si>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</si>
  <si>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</si>
  <si>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</si>
  <si>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</si>
  <si>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</si>
  <si>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</si>
  <si>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</si>
  <si>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</si>
  <si>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</si>
  <si>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</si>
  <si>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</si>
  <si>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</si>
  <si>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</si>
  <si>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</si>
  <si>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</si>
  <si>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</si>
  <si>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</si>
  <si>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</si>
  <si>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</si>
  <si>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</si>
  <si>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</si>
  <si>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</si>
  <si>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</si>
  <si>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</si>
  <si>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</si>
  <si>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</si>
  <si>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</si>
  <si>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</si>
  <si>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</si>
  <si>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</si>
  <si>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</si>
  <si>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</si>
  <si>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</si>
  <si>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</si>
  <si>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</si>
  <si>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</si>
  <si>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</si>
  <si>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</si>
  <si>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</si>
  <si>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</si>
  <si>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</si>
  <si>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</si>
  <si>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</si>
  <si>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</si>
  <si>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</si>
  <si>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</si>
  <si>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</si>
  <si>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</si>
  <si>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</si>
  <si>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</si>
  <si>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</si>
  <si>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</si>
  <si>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</si>
  <si>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</si>
  <si>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</si>
  <si>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</si>
  <si>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</si>
  <si>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</si>
  <si>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</si>
  <si>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</si>
  <si>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</si>
  <si>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</si>
  <si>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</si>
  <si>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</si>
  <si>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</si>
  <si>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</si>
  <si>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</si>
  <si>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</si>
  <si>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</si>
  <si>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</si>
  <si>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</si>
  <si>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</si>
  <si>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</si>
  <si>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</si>
  <si>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</si>
  <si>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</si>
  <si>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</si>
  <si>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</si>
  <si>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</si>
  <si>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</si>
  <si>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</si>
  <si>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</si>
  <si>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</si>
  <si>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</si>
  <si>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</si>
  <si>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</si>
  <si>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</si>
  <si>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</si>
  <si>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</si>
  <si>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</si>
  <si>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</si>
  <si>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</si>
  <si>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</si>
  <si>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</si>
  <si>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</si>
  <si>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</si>
  <si>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</si>
  <si>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</si>
  <si>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</si>
  <si>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</si>
  <si>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</si>
  <si>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</si>
  <si>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</si>
  <si>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</si>
  <si>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</si>
  <si>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</si>
  <si>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</si>
  <si>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</si>
  <si>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</si>
  <si>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</si>
  <si>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</si>
  <si>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</si>
  <si>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</si>
  <si>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</si>
  <si>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</si>
  <si>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</si>
  <si>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</si>
  <si>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</si>
  <si>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</si>
  <si>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</si>
  <si>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</si>
  <si>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</si>
  <si>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</si>
  <si>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</si>
  <si>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</si>
  <si>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</si>
  <si>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</si>
  <si>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</si>
  <si>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</si>
  <si>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</si>
  <si>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</si>
  <si>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</si>
  <si>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</si>
  <si>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</si>
  <si>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</si>
  <si>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</si>
  <si>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</si>
  <si>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</si>
  <si>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</si>
  <si>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</si>
  <si>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</si>
  <si>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</si>
  <si>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</si>
  <si>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</si>
  <si>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</si>
  <si>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</si>
  <si>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</si>
  <si>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</si>
  <si>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</si>
  <si>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</si>
  <si>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</si>
  <si>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</si>
  <si>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</si>
  <si>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</si>
  <si>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</si>
  <si>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</si>
  <si>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</si>
  <si>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</si>
  <si>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</si>
  <si>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</si>
  <si>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</si>
  <si>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</si>
  <si>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</si>
  <si>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</si>
  <si>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</si>
  <si>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</si>
  <si>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</si>
  <si>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</si>
  <si>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</si>
  <si>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</si>
  <si>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</si>
  <si>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</si>
  <si>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</si>
  <si>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</si>
  <si>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</si>
  <si>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</si>
  <si>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</si>
  <si>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</si>
  <si>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</si>
  <si>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</si>
  <si>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</si>
  <si>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</si>
  <si>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</si>
  <si>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</si>
  <si>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</si>
  <si>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</si>
  <si>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</si>
  <si>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</si>
  <si>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</si>
  <si>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</si>
  <si>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</si>
  <si>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</si>
  <si>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</si>
  <si>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</si>
  <si>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</si>
  <si>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</si>
  <si>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</si>
  <si>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</si>
  <si>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</si>
  <si>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</si>
  <si>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</si>
  <si>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</si>
  <si>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</si>
  <si>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</si>
  <si>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</si>
  <si>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</si>
  <si>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</si>
  <si>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</si>
  <si>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</si>
  <si>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</si>
  <si>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</si>
  <si>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</si>
  <si>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</si>
  <si>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</si>
  <si>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</si>
  <si>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</si>
  <si>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</si>
  <si>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</si>
  <si>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</si>
  <si>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</si>
  <si>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</si>
  <si>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</si>
  <si>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</si>
  <si>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</si>
  <si>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</si>
  <si>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</si>
  <si>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</si>
  <si>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</si>
  <si>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</si>
  <si>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</si>
  <si>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</si>
  <si>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</si>
  <si>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</si>
  <si>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</si>
  <si>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</si>
  <si>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</si>
  <si>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</si>
  <si>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</si>
  <si>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</si>
  <si>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</si>
  <si>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</si>
  <si>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</si>
  <si>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</si>
  <si>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</si>
  <si>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</si>
  <si>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</si>
  <si>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</si>
  <si>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</si>
  <si>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</si>
  <si>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</si>
  <si>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</si>
  <si>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</si>
  <si>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</si>
  <si>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</si>
  <si>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</si>
  <si>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</si>
  <si>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</si>
  <si>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</si>
  <si>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</si>
  <si>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</si>
  <si>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</si>
  <si>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</si>
  <si>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</si>
  <si>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</si>
  <si>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</si>
  <si>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</si>
  <si>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</si>
  <si>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</si>
  <si>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</si>
  <si>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</si>
  <si>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</si>
  <si>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</si>
  <si>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</si>
  <si>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</si>
  <si>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</si>
  <si>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</si>
  <si>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</si>
  <si>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</si>
  <si>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</si>
  <si>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</si>
  <si>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</si>
  <si>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</si>
  <si>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</si>
  <si>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</si>
  <si>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</si>
  <si>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</si>
  <si>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</si>
  <si>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</si>
  <si>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</si>
  <si>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</si>
  <si>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</si>
  <si>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</si>
  <si>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</si>
  <si>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</si>
  <si>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</si>
  <si>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</si>
  <si>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</si>
  <si>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</si>
  <si>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</si>
  <si>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</si>
  <si>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</si>
  <si>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</si>
  <si>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</si>
  <si>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</si>
  <si>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</si>
  <si>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</si>
  <si>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</si>
  <si>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</si>
  <si>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</si>
  <si>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</si>
  <si>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</si>
  <si>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</si>
  <si>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</si>
  <si>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</si>
  <si>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</si>
  <si>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</si>
  <si>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</si>
  <si>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</si>
  <si>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</si>
  <si>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</si>
  <si>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</si>
  <si>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</si>
  <si>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</si>
  <si>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</si>
  <si>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</si>
  <si>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</si>
  <si>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</si>
  <si>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</si>
  <si>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</si>
  <si>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</si>
  <si>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</si>
  <si>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</si>
  <si>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</si>
  <si>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</si>
  <si>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</si>
  <si>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</si>
  <si>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</si>
  <si>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</si>
  <si>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</si>
  <si>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</si>
  <si>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</si>
  <si>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</si>
  <si>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</si>
  <si>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</si>
  <si>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</si>
  <si>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</si>
  <si>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</si>
  <si>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</si>
  <si>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</si>
  <si>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</si>
  <si>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</si>
  <si>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</si>
  <si>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</si>
  <si>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</si>
  <si>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</si>
  <si>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</si>
  <si>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</si>
  <si>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</si>
  <si>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</si>
  <si>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</si>
  <si>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</si>
  <si>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</si>
  <si>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</si>
  <si>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</si>
  <si>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</si>
  <si>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</si>
  <si>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</si>
  <si>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</si>
  <si>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</si>
  <si>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</si>
  <si>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</si>
  <si>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</si>
  <si>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</si>
  <si>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</si>
  <si>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</si>
  <si>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</si>
  <si>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</si>
  <si>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</si>
  <si>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</si>
  <si>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</si>
  <si>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</si>
  <si>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</si>
  <si>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</si>
  <si>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</si>
  <si>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</si>
  <si>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</si>
  <si>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</si>
  <si>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</si>
  <si>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</si>
  <si>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</si>
  <si>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</si>
  <si>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</si>
  <si>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</si>
  <si>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</si>
  <si>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</si>
  <si>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</si>
  <si>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</si>
  <si>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</si>
  <si>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</si>
  <si>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</si>
  <si>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</si>
  <si>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</si>
  <si>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</si>
  <si>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</si>
  <si>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</si>
  <si>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</si>
  <si>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</si>
  <si>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</si>
  <si>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</si>
  <si>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</si>
  <si>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</si>
  <si>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</si>
  <si>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</si>
  <si>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</si>
  <si>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</si>
  <si>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</si>
  <si>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</si>
  <si>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</si>
  <si>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</si>
  <si>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</si>
  <si>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</si>
  <si>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</si>
  <si>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</si>
  <si>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</si>
  <si>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</si>
  <si>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</si>
  <si>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</si>
  <si>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</si>
  <si>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</si>
  <si>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</si>
  <si>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</si>
  <si>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</si>
  <si>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</si>
  <si>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</si>
  <si>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</si>
  <si>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</si>
  <si>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</si>
  <si>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</si>
  <si>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</si>
  <si>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</si>
  <si>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</si>
  <si>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</si>
  <si>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</si>
  <si>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</si>
  <si>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</si>
  <si>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</si>
  <si>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</si>
  <si>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</si>
  <si>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</si>
  <si>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</si>
  <si>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</si>
  <si>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</si>
  <si>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</si>
  <si>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</si>
  <si>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</si>
  <si>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</si>
  <si>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</si>
  <si>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</si>
  <si>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</si>
  <si>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</si>
  <si>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</si>
  <si>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</si>
  <si>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</si>
  <si>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</si>
  <si>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</si>
  <si>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</si>
  <si>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</si>
  <si>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</si>
  <si>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</si>
  <si>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</si>
  <si>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</si>
  <si>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</si>
  <si>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</si>
  <si>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</si>
  <si>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</si>
  <si>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</si>
  <si>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</si>
  <si>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</si>
  <si>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</si>
  <si>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</si>
  <si>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</si>
  <si>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</si>
  <si>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</si>
  <si>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</si>
  <si>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</si>
  <si>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</si>
  <si>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</si>
  <si>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</si>
  <si>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</si>
  <si>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</si>
  <si>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</si>
  <si>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</si>
  <si>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</si>
  <si>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</si>
  <si>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</si>
  <si>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</si>
  <si>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</si>
  <si>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</si>
  <si>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</si>
  <si>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</si>
  <si>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</si>
  <si>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</si>
  <si>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</si>
  <si>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</si>
  <si>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</si>
  <si>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</si>
  <si>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</si>
  <si>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</si>
  <si>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</si>
  <si>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</si>
  <si>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</si>
  <si>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</si>
  <si>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</si>
  <si>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</si>
  <si>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</si>
  <si>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</si>
  <si>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</si>
  <si>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</si>
  <si>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</si>
  <si>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</si>
  <si>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</si>
  <si>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</si>
  <si>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</si>
  <si>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</si>
  <si>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</si>
  <si>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</si>
  <si>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</si>
  <si>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</si>
  <si>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</si>
  <si>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</si>
  <si>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</si>
  <si>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</si>
  <si>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</si>
  <si>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</si>
  <si>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</si>
  <si>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</si>
  <si>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</si>
  <si>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</si>
  <si>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</si>
  <si>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</si>
  <si>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</si>
  <si>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</si>
  <si>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</si>
  <si>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</si>
  <si>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</si>
  <si>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</si>
  <si>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</si>
  <si>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</si>
  <si>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</si>
  <si>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</si>
  <si>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</si>
  <si>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</si>
  <si>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</si>
  <si>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</si>
  <si>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</si>
  <si>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</si>
  <si>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</si>
  <si>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</si>
  <si>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</si>
  <si>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</si>
  <si>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</si>
  <si>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</si>
  <si>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</si>
  <si>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</si>
  <si>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</si>
  <si>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</si>
  <si>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</si>
  <si>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</si>
  <si>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</si>
  <si>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</si>
  <si>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</si>
  <si>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</si>
  <si>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</si>
  <si>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</si>
  <si>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</si>
  <si>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</si>
  <si>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</si>
  <si>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</si>
  <si>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</si>
  <si>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</si>
  <si>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</si>
  <si>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</si>
  <si>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</si>
  <si>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</si>
  <si>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</si>
  <si>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</si>
  <si>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</si>
  <si>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</si>
  <si>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</si>
  <si>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</si>
  <si>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</si>
  <si>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</si>
  <si>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</si>
  <si>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</si>
  <si>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</si>
  <si>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</si>
  <si>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</si>
  <si>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</si>
  <si>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</si>
  <si>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</si>
  <si>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</si>
  <si>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</si>
  <si>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</si>
  <si>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</si>
  <si>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</si>
  <si>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</si>
  <si>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</si>
  <si>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</si>
  <si>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</si>
  <si>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</si>
  <si>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</si>
  <si>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</si>
  <si>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</si>
  <si>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</si>
  <si>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</si>
  <si>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</si>
  <si>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</si>
  <si>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</si>
  <si>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</si>
  <si>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</si>
  <si>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</si>
  <si>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</si>
  <si>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</si>
  <si>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</si>
  <si>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</si>
  <si>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</si>
  <si>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</si>
  <si>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</si>
  <si>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</si>
  <si>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</si>
  <si>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</si>
  <si>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</si>
  <si>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</si>
  <si>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</si>
  <si>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</si>
  <si>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</si>
  <si>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</si>
  <si>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</si>
  <si>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</si>
  <si>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</si>
  <si>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</si>
  <si>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</si>
  <si>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</si>
  <si>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</si>
  <si>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</si>
  <si>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</si>
  <si>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</si>
  <si>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</si>
  <si>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</si>
  <si>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</si>
  <si>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</si>
  <si>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</si>
  <si>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</si>
  <si>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</si>
  <si>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</si>
  <si>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</si>
  <si>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</si>
  <si>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</si>
  <si>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</si>
  <si>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</si>
  <si>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</si>
  <si>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</si>
  <si>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</si>
  <si>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</si>
  <si>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</si>
  <si>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</si>
  <si>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</si>
  <si>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</si>
  <si>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</si>
  <si>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</si>
  <si>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</si>
  <si>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</si>
  <si>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</si>
  <si>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</si>
  <si>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</si>
  <si>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</si>
  <si>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</si>
  <si>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</si>
  <si>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</si>
  <si>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</si>
  <si>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</si>
  <si>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</si>
  <si>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</si>
  <si>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</si>
  <si>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</si>
  <si>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</si>
  <si>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</si>
  <si>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</si>
  <si>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</si>
  <si>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</si>
  <si>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</si>
  <si>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</si>
  <si>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</si>
  <si>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</si>
  <si>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</si>
  <si>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</si>
  <si>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</si>
  <si>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</si>
  <si>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</si>
  <si>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</si>
  <si>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</si>
  <si>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</si>
  <si>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</si>
  <si>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</si>
  <si>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</si>
  <si>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</si>
  <si>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</si>
  <si>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</si>
  <si>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</si>
  <si>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</si>
  <si>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</si>
  <si>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</si>
  <si>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</si>
  <si>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</si>
  <si>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</si>
  <si>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</si>
  <si>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</si>
  <si>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</si>
  <si>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</si>
  <si>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</si>
  <si>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</si>
  <si>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</si>
  <si>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</si>
  <si>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</si>
  <si>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</si>
  <si>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</si>
  <si>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</si>
  <si>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</si>
  <si>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</si>
  <si>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</si>
  <si>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</si>
  <si>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</si>
  <si>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</si>
  <si>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</si>
  <si>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</si>
  <si>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</si>
  <si>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</si>
  <si>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</si>
  <si>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</si>
  <si>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</si>
  <si>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</si>
  <si>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</si>
  <si>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</si>
  <si>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</si>
  <si>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</si>
  <si>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</si>
  <si>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</si>
  <si>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</si>
  <si>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</si>
  <si>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</si>
  <si>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</si>
  <si>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</si>
  <si>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</si>
  <si>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</si>
  <si>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</si>
  <si>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</si>
  <si>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</si>
  <si>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</si>
  <si>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</si>
  <si>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</si>
  <si>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</si>
  <si>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</si>
  <si>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</si>
  <si>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</si>
  <si>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</si>
  <si>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</si>
  <si>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</si>
  <si>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</si>
  <si>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</si>
  <si>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</si>
  <si>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</si>
  <si>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</si>
  <si>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</si>
  <si>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</si>
  <si>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</si>
  <si>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</si>
  <si>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</si>
  <si>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</si>
  <si>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</si>
  <si>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</si>
  <si>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</si>
  <si>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</si>
  <si>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</si>
  <si>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</si>
  <si>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</si>
  <si>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</si>
  <si>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</si>
  <si>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</si>
  <si>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</si>
  <si>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</si>
  <si>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</si>
  <si>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</si>
  <si>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</si>
  <si>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</si>
  <si>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</si>
  <si>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</si>
  <si>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</si>
  <si>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</si>
  <si>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</si>
  <si>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</si>
  <si>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</si>
  <si>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</si>
  <si>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</si>
  <si>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</si>
  <si>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</si>
  <si>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</si>
  <si>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</si>
  <si>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</si>
  <si>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</si>
  <si>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</si>
  <si>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</si>
  <si>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</si>
  <si>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</si>
  <si>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</si>
  <si>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</si>
  <si>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</si>
  <si>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</si>
  <si>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</si>
  <si>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</si>
  <si>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</si>
  <si>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</si>
  <si>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</si>
  <si>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</si>
  <si>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</si>
  <si>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</si>
  <si>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</si>
  <si>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</si>
  <si>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</si>
  <si>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</si>
  <si>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</si>
  <si>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</si>
  <si>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</si>
  <si>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</si>
  <si>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</si>
  <si>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</si>
  <si>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</si>
  <si>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</si>
  <si>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</si>
  <si>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</si>
  <si>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</si>
  <si>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</si>
  <si>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</si>
  <si>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</si>
  <si>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</si>
  <si>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</si>
  <si>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</si>
  <si>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</si>
  <si>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</si>
  <si>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</si>
  <si>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</si>
  <si>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</si>
  <si>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</si>
  <si>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</si>
  <si>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</si>
  <si>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</si>
  <si>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</si>
  <si>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</si>
  <si>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</si>
  <si>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</si>
  <si>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</si>
  <si>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</si>
  <si>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</si>
  <si>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</si>
  <si>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</si>
  <si>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</si>
  <si>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</si>
  <si>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</si>
  <si>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</si>
  <si>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</si>
  <si>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</si>
  <si>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</si>
  <si>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</si>
  <si>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</si>
  <si>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</si>
  <si>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</si>
  <si>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</si>
  <si>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</si>
  <si>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</si>
  <si>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</si>
  <si>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</si>
  <si>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</si>
  <si>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</si>
  <si>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</si>
  <si>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</si>
  <si>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</si>
  <si>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</si>
  <si>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</si>
  <si>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</si>
  <si>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</si>
  <si>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</si>
  <si>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</si>
  <si>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</si>
  <si>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</si>
  <si>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</si>
  <si>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</si>
  <si>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</si>
  <si>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</si>
  <si>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</si>
  <si>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</si>
  <si>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</si>
  <si>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</si>
  <si>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</si>
  <si>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</si>
  <si>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</si>
  <si>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</si>
  <si>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</si>
  <si>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</si>
  <si>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</si>
  <si>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</si>
  <si>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</si>
  <si>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</si>
  <si>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</si>
  <si>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</si>
  <si>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</si>
  <si>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</si>
  <si>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</si>
  <si>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</si>
  <si>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</si>
  <si>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</si>
  <si>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</si>
  <si>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</si>
  <si>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</si>
  <si>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</si>
  <si>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</si>
  <si>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</si>
  <si>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</si>
  <si>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</si>
  <si>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</si>
  <si>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</si>
  <si>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</si>
  <si>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</si>
  <si>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</si>
  <si>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</si>
  <si>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</si>
  <si>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</si>
  <si>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</si>
  <si>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</si>
  <si>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</si>
  <si>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</si>
  <si>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</si>
  <si>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</si>
  <si>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</si>
  <si>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</si>
  <si>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</si>
  <si>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</si>
  <si>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</si>
  <si>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</si>
  <si>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</si>
  <si>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</si>
  <si>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</si>
  <si>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</si>
  <si>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</si>
  <si>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</si>
  <si>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</si>
  <si>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</si>
  <si>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</si>
  <si>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</si>
  <si>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</si>
  <si>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</si>
  <si>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</si>
  <si>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</si>
  <si>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</si>
  <si>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</si>
  <si>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</si>
  <si>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</si>
  <si>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</si>
  <si>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</si>
  <si>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</si>
  <si>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</si>
  <si>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</si>
  <si>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</si>
  <si>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</si>
  <si>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</si>
  <si>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</si>
  <si>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</si>
  <si>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</si>
  <si>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</si>
  <si>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</si>
  <si>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</si>
  <si>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</si>
  <si>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</si>
  <si>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</si>
  <si>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</si>
  <si>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</si>
  <si>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</si>
  <si>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</si>
  <si>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</si>
  <si>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</si>
  <si>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</si>
  <si>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</si>
  <si>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</si>
  <si>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</si>
  <si>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</si>
  <si>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</si>
  <si>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</si>
  <si>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</si>
  <si>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</si>
  <si>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</si>
  <si>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</si>
  <si>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</si>
  <si>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</si>
  <si>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</si>
  <si>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</si>
  <si>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</si>
  <si>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</si>
  <si>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</si>
  <si>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</si>
  <si>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</si>
  <si>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</si>
  <si>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</si>
  <si>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</si>
  <si>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</si>
  <si>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</si>
  <si>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</si>
  <si>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</si>
  <si>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</si>
  <si>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</si>
  <si>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</si>
  <si>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</si>
  <si>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</si>
  <si>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</si>
  <si>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</si>
  <si>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</si>
  <si>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</si>
  <si>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</si>
  <si>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</si>
  <si>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</si>
  <si>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</si>
  <si>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</si>
  <si>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</si>
  <si>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</si>
  <si>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</si>
  <si>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</si>
  <si>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</si>
  <si>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</si>
  <si>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</si>
  <si>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</si>
  <si>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</si>
  <si>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</si>
  <si>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</si>
  <si>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</si>
  <si>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</si>
  <si>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</si>
  <si>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</si>
  <si>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</si>
  <si>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</si>
  <si>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</si>
  <si>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</si>
  <si>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</si>
  <si>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</si>
  <si>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</si>
  <si>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</si>
  <si>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</si>
  <si>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</si>
  <si>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</si>
  <si>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</si>
  <si>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</si>
  <si>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</si>
  <si>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</si>
  <si>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</si>
  <si>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</si>
  <si>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</si>
  <si>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</si>
  <si>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</si>
  <si>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</si>
  <si>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</si>
  <si>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</si>
  <si>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</si>
  <si>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</si>
  <si>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</si>
  <si>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</si>
  <si>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</si>
  <si>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</si>
  <si>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</si>
  <si>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</si>
  <si>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</si>
  <si>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</si>
  <si>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</si>
  <si>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</si>
  <si>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</si>
  <si>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</si>
  <si>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</si>
  <si>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</si>
  <si>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</si>
  <si>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</si>
  <si>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</si>
  <si>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</si>
  <si>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</si>
  <si>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</si>
  <si>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</si>
  <si>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</si>
  <si>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</si>
  <si>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</si>
  <si>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</si>
  <si>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</si>
  <si>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</si>
  <si>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</si>
  <si>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</si>
  <si>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</si>
  <si>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</si>
  <si>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</si>
  <si>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</si>
  <si>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</si>
  <si>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</si>
  <si>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</si>
  <si>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</si>
  <si>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</si>
  <si>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</si>
  <si>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</si>
  <si>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</si>
  <si>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</si>
  <si>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</si>
  <si>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</si>
  <si>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</si>
  <si>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</si>
  <si>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</si>
  <si>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</si>
  <si>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</si>
  <si>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</si>
  <si>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</si>
  <si>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</si>
  <si>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</si>
  <si>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</si>
  <si>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</si>
  <si>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</si>
  <si>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</si>
  <si>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</si>
  <si>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</si>
  <si>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</si>
  <si>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</si>
  <si>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</si>
  <si>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</si>
  <si>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</si>
  <si>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</si>
  <si>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</si>
  <si>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</si>
  <si>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</si>
  <si>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</si>
  <si>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</si>
  <si>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</si>
  <si>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</si>
  <si>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</si>
  <si>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</si>
  <si>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</si>
  <si>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</si>
  <si>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</si>
  <si>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</si>
  <si>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</si>
  <si>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</si>
  <si>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</si>
  <si>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</si>
  <si>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</si>
  <si>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</si>
  <si>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</si>
  <si>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</si>
  <si>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</si>
  <si>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</si>
  <si>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</si>
  <si>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</si>
  <si>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</si>
  <si>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</si>
  <si>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</si>
  <si>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</si>
  <si>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</si>
  <si>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</si>
  <si>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</si>
  <si>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</si>
  <si>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</si>
  <si>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</si>
  <si>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</si>
  <si>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</si>
  <si>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</si>
  <si>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</si>
  <si>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</si>
  <si>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</si>
  <si>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</si>
  <si>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</si>
  <si>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</si>
  <si>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</si>
  <si>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</si>
  <si>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</si>
  <si>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</si>
  <si>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</si>
  <si>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</si>
  <si>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</si>
  <si>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</si>
  <si>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</si>
  <si>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</si>
  <si>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</si>
  <si>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</si>
  <si>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</si>
  <si>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</si>
  <si>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</si>
  <si>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</si>
  <si>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</si>
  <si>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</si>
  <si>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</si>
  <si>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</si>
  <si>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</si>
  <si>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</si>
  <si>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</si>
  <si>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</si>
  <si>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</si>
  <si>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</si>
  <si>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</si>
  <si>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</si>
  <si>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</si>
  <si>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</si>
  <si>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</si>
  <si>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</si>
  <si>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</si>
  <si>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</si>
  <si>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</si>
  <si>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</si>
  <si>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</si>
  <si>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</si>
  <si>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</si>
  <si>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</si>
  <si>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</si>
  <si>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</si>
  <si>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</si>
  <si>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</si>
  <si>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</si>
  <si>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</si>
  <si>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</si>
  <si>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</si>
  <si>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</si>
  <si>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</si>
  <si>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</si>
  <si>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</si>
  <si>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</si>
  <si>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</si>
  <si>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</si>
  <si>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</si>
  <si>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</si>
  <si>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</si>
  <si>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</si>
  <si>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</si>
  <si>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</si>
  <si>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</si>
  <si>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</si>
  <si>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</si>
  <si>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</si>
  <si>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</si>
  <si>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</si>
  <si>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</si>
  <si>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</si>
  <si>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</si>
  <si>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</si>
  <si>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</si>
  <si>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</si>
  <si>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</si>
  <si>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</si>
  <si>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</si>
  <si>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</si>
  <si>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</si>
  <si>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</si>
  <si>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</si>
  <si>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</si>
  <si>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</si>
  <si>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</si>
  <si>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</si>
  <si>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</si>
  <si>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</si>
  <si>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</si>
  <si>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</si>
  <si>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</si>
  <si>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</si>
  <si>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</si>
  <si>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</si>
  <si>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</si>
  <si>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</si>
  <si>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</si>
  <si>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</si>
  <si>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</si>
  <si>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</si>
  <si>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</si>
  <si>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</si>
  <si>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</si>
  <si>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</si>
  <si>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</si>
  <si>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</si>
  <si>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</si>
  <si>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</si>
  <si>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</si>
  <si>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</si>
  <si>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</si>
  <si>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</si>
  <si>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</si>
  <si>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</si>
  <si>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</si>
  <si>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</si>
  <si>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</si>
  <si>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</si>
  <si>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</si>
  <si>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</si>
  <si>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</si>
  <si>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</si>
  <si>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</si>
  <si>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</si>
  <si>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</si>
  <si>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</si>
  <si>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</si>
  <si>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</si>
  <si>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</si>
  <si>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</si>
  <si>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</si>
  <si>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</si>
  <si>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</si>
  <si>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</si>
  <si>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</si>
  <si>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</si>
  <si>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</si>
  <si>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</si>
  <si>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</si>
  <si>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</si>
  <si>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</si>
  <si>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</si>
  <si>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</si>
  <si>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</si>
  <si>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</si>
  <si>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</si>
  <si>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</si>
  <si>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</si>
  <si>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</si>
  <si>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</si>
  <si>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</si>
  <si>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</si>
  <si>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</si>
  <si>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</si>
  <si>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</si>
  <si>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</si>
  <si>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</si>
  <si>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</si>
  <si>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</si>
  <si>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</si>
  <si>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</si>
  <si>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</si>
  <si>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</si>
  <si>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</si>
  <si>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</si>
  <si>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</si>
  <si>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</si>
  <si>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</si>
  <si>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</si>
  <si>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</si>
  <si>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</si>
  <si>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</si>
  <si>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</si>
  <si>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</si>
  <si>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</si>
  <si>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</si>
  <si>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</si>
  <si>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</si>
  <si>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</si>
  <si>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</si>
  <si>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</si>
  <si>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</si>
  <si>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</si>
  <si>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</si>
  <si>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</si>
  <si>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</si>
  <si>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</si>
  <si>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</si>
  <si>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</si>
  <si>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</si>
  <si>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</si>
  <si>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</si>
  <si>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</si>
  <si>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</si>
  <si>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</si>
  <si>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</si>
  <si>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</si>
  <si>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</si>
  <si>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</si>
  <si>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</si>
  <si>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</si>
  <si>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</si>
  <si>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</si>
  <si>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</si>
  <si>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</si>
  <si>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</si>
  <si>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</si>
  <si>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</si>
  <si>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</si>
  <si>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</si>
  <si>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</si>
  <si>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</si>
  <si>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</si>
  <si>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</si>
  <si>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</si>
  <si>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</si>
  <si>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</si>
  <si>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</si>
  <si>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</si>
  <si>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</si>
  <si>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</si>
  <si>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</si>
  <si>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</si>
  <si>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</si>
  <si>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</si>
  <si>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</si>
  <si>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</si>
  <si>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</si>
  <si>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</si>
  <si>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</si>
  <si>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</si>
  <si>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</si>
  <si>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</si>
  <si>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</si>
  <si>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</si>
  <si>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</si>
  <si>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</si>
  <si>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</si>
  <si>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</si>
  <si>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</si>
  <si>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</si>
  <si>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</si>
  <si>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</si>
  <si>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</si>
  <si>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</si>
  <si>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</si>
  <si>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</si>
  <si>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</si>
  <si>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</si>
  <si>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</si>
  <si>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</si>
  <si>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</si>
  <si>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</si>
  <si>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</si>
  <si>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</si>
  <si>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</si>
  <si>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</si>
  <si>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</si>
  <si>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</si>
  <si>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</si>
  <si>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</si>
  <si>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</si>
  <si>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</si>
  <si>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</si>
  <si>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</si>
  <si>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</si>
  <si>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</si>
  <si>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</si>
  <si>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</si>
  <si>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</si>
  <si>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</si>
  <si>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</si>
  <si>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</si>
  <si>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</si>
  <si>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</si>
  <si>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</si>
  <si>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</si>
  <si>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</si>
  <si>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</si>
  <si>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</si>
  <si>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</si>
  <si>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</si>
  <si>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</si>
  <si>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</si>
  <si>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</si>
  <si>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</si>
  <si>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</si>
  <si>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</si>
  <si>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</si>
  <si>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</si>
  <si>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</si>
  <si>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</si>
  <si>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</si>
  <si>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</si>
  <si>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</si>
  <si>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</si>
  <si>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</si>
  <si>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</si>
  <si>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</si>
  <si>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</si>
  <si>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</si>
  <si>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</si>
  <si>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</si>
  <si>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</si>
  <si>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</si>
  <si>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</si>
  <si>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</si>
  <si>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</si>
  <si>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</si>
  <si>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</si>
  <si>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</si>
  <si>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</si>
  <si>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</si>
  <si>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</si>
  <si>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</si>
  <si>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</si>
  <si>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</si>
  <si>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</si>
  <si>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</si>
  <si>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</si>
  <si>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</si>
  <si>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</si>
  <si>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</si>
  <si>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</si>
  <si>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</si>
  <si>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</si>
  <si>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</si>
  <si>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</si>
  <si>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</si>
  <si>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</si>
  <si>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</si>
  <si>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</si>
  <si>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</si>
  <si>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</si>
  <si>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</si>
  <si>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</si>
  <si>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</si>
  <si>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</si>
  <si>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</si>
  <si>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</si>
  <si>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</si>
  <si>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</si>
  <si>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</si>
  <si>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</si>
  <si>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</si>
  <si>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</si>
  <si>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</si>
  <si>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</si>
  <si>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</si>
  <si>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</si>
  <si>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</si>
  <si>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</si>
  <si>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</si>
  <si>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</si>
  <si>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</si>
  <si>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</si>
  <si>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</si>
  <si>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</si>
  <si>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</si>
  <si>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</si>
  <si>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</si>
  <si>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</si>
  <si>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</si>
  <si>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</si>
  <si>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</si>
  <si>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</si>
  <si>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</si>
  <si>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</si>
  <si>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</si>
  <si>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</si>
  <si>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</si>
  <si>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</si>
  <si>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</si>
  <si>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</si>
  <si>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</si>
  <si>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</si>
  <si>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</si>
  <si>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</si>
  <si>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</si>
  <si>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</si>
  <si>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</si>
  <si>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</si>
  <si>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</si>
  <si>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</si>
  <si>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</si>
  <si>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</si>
  <si>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</si>
  <si>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</si>
  <si>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</si>
  <si>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</si>
  <si>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</si>
  <si>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</si>
  <si>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</si>
  <si>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</si>
  <si>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</si>
  <si>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</si>
  <si>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</si>
  <si>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</si>
  <si>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</si>
  <si>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</si>
  <si>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</si>
  <si>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</si>
  <si>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</si>
  <si>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</si>
  <si>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</si>
  <si>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</si>
  <si>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</si>
  <si>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</si>
  <si>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</si>
  <si>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</si>
  <si>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</si>
  <si>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</si>
  <si>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</si>
  <si>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</si>
  <si>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</si>
  <si>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</si>
  <si>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</si>
  <si>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</si>
  <si>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</si>
  <si>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</si>
  <si>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</si>
  <si>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</si>
  <si>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</si>
  <si>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</si>
  <si>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</si>
  <si>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</si>
  <si>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</si>
  <si>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</si>
  <si>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</si>
  <si>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</si>
  <si>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</si>
  <si>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</si>
  <si>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</si>
  <si>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</si>
  <si>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</si>
  <si>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</si>
  <si>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</si>
  <si>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</si>
  <si>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</si>
  <si>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</si>
  <si>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</si>
  <si>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</si>
  <si>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</si>
  <si>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</si>
  <si>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</si>
  <si>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</si>
  <si>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</si>
  <si>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</si>
  <si>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</si>
  <si>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</si>
  <si>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</si>
  <si>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</si>
  <si>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</si>
  <si>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</si>
  <si>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</si>
  <si>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</si>
  <si>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</si>
  <si>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</si>
  <si>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</si>
  <si>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</si>
  <si>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</si>
  <si>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</si>
  <si>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</si>
  <si>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</si>
  <si>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</si>
  <si>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</si>
  <si>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</si>
  <si>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</si>
  <si>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</si>
  <si>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</si>
  <si>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</si>
  <si>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</si>
  <si>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</si>
  <si>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</si>
  <si>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</si>
  <si>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</si>
  <si>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</si>
  <si>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</si>
  <si>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</si>
  <si>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</si>
  <si>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</si>
  <si>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</si>
  <si>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</si>
  <si>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</si>
  <si>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</si>
  <si>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</si>
  <si>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</si>
  <si>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</si>
  <si>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</si>
  <si>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</si>
  <si>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</si>
  <si>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</si>
  <si>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</si>
  <si>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</si>
  <si>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</si>
  <si>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</si>
  <si>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</si>
  <si>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</si>
  <si>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</si>
  <si>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</si>
  <si>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</si>
  <si>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</si>
  <si>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</si>
  <si>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</si>
  <si>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</si>
  <si>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</si>
  <si>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</si>
  <si>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</si>
  <si>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</si>
  <si>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</si>
  <si>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</si>
  <si>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</si>
  <si>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</si>
  <si>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</si>
  <si>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</si>
  <si>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</si>
  <si>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</si>
  <si>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</si>
  <si>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</si>
  <si>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</si>
  <si>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</si>
  <si>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</si>
  <si>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</si>
  <si>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</si>
  <si>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</si>
  <si>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</si>
  <si>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</si>
  <si>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</si>
  <si>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</si>
  <si>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</si>
  <si>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</si>
  <si>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</si>
  <si>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</si>
  <si>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</si>
  <si>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</si>
  <si>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</si>
  <si>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</si>
  <si>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</si>
  <si>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</si>
  <si>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</si>
  <si>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</si>
  <si>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</si>
  <si>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</si>
  <si>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</si>
  <si>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</si>
  <si>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</si>
  <si>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</si>
  <si>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</si>
  <si>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</si>
  <si>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</si>
  <si>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</si>
  <si>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</si>
  <si>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</si>
  <si>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</si>
  <si>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</si>
  <si>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</si>
  <si>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</si>
  <si>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</si>
  <si>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</si>
  <si>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</si>
  <si>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</si>
  <si>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</si>
  <si>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</si>
  <si>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</si>
  <si>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</si>
  <si>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</si>
  <si>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</si>
  <si>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</si>
  <si>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</si>
  <si>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</si>
  <si>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</si>
  <si>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</si>
  <si>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</si>
  <si>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</si>
  <si>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</si>
  <si>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</si>
  <si>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</si>
  <si>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</si>
  <si>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</si>
  <si>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</si>
  <si>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</si>
  <si>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</si>
  <si>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</si>
  <si>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</si>
  <si>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</si>
  <si>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</si>
  <si>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</si>
  <si>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</si>
  <si>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</si>
  <si>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</si>
  <si>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</si>
  <si>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</si>
  <si>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</si>
  <si>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</si>
  <si>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</si>
  <si>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</si>
  <si>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</si>
  <si>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</si>
  <si>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</si>
  <si>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</si>
  <si>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</si>
  <si>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</si>
  <si>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</si>
  <si>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</si>
  <si>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</si>
  <si>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</si>
  <si>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</si>
  <si>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</si>
  <si>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</si>
  <si>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</si>
  <si>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</si>
  <si>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</si>
  <si>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</si>
  <si>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</si>
  <si>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</si>
  <si>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</si>
  <si>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</si>
  <si>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</si>
  <si>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</si>
  <si>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</si>
  <si>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</si>
  <si>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</si>
  <si>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</si>
  <si>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</si>
  <si>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</si>
  <si>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</si>
  <si>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</si>
  <si>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</si>
  <si>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</si>
  <si>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</si>
  <si>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</si>
  <si>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</si>
  <si>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</si>
  <si>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</si>
  <si>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</si>
  <si>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</si>
  <si>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</si>
  <si>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</si>
  <si>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</si>
  <si>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</si>
  <si>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</si>
  <si>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</si>
  <si>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</si>
  <si>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</si>
  <si>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</si>
  <si>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</si>
  <si>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</si>
  <si>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</si>
  <si>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</si>
  <si>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</si>
  <si>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</si>
  <si>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</si>
  <si>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</si>
  <si>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</si>
  <si>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</si>
  <si>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</si>
  <si>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</si>
  <si>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</si>
  <si>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</si>
  <si>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</si>
  <si>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</si>
  <si>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</si>
  <si>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</si>
  <si>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</si>
  <si>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</si>
  <si>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</si>
  <si>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</si>
  <si>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</si>
  <si>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</si>
  <si>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</si>
  <si>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</si>
  <si>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</si>
  <si>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</si>
  <si>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</si>
  <si>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</si>
  <si>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</si>
  <si>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</si>
  <si>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</si>
  <si>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</si>
  <si>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</si>
  <si>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</si>
  <si>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</si>
  <si>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</si>
  <si>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</si>
  <si>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</si>
  <si>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</si>
  <si>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</si>
  <si>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</si>
  <si>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</si>
  <si>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</si>
  <si>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</si>
  <si>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</si>
  <si>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</si>
  <si>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</si>
  <si>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</si>
  <si>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</si>
  <si>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</si>
  <si>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</si>
  <si>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</si>
  <si>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</si>
  <si>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</si>
  <si>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</si>
  <si>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</si>
  <si>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</si>
  <si>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</si>
  <si>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</si>
  <si>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</si>
  <si>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</si>
  <si>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</si>
  <si>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</si>
  <si>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</si>
  <si>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</si>
  <si>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</si>
  <si>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</si>
  <si>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</si>
  <si>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</si>
  <si>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</si>
  <si>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</si>
  <si>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</si>
  <si>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</si>
  <si>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</si>
  <si>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</si>
  <si>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</si>
  <si>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</si>
  <si>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</si>
  <si>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</si>
  <si>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</si>
  <si>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</si>
  <si>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</si>
  <si>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</si>
  <si>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</si>
  <si>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</si>
  <si>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</si>
  <si>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</si>
  <si>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</si>
  <si>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</si>
  <si>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</si>
  <si>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</si>
  <si>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</si>
  <si>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</si>
  <si>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</si>
  <si>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</si>
  <si>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</si>
  <si>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</si>
  <si>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</si>
  <si>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</si>
  <si>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</si>
  <si>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</si>
  <si>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</si>
  <si>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</si>
  <si>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</si>
  <si>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</si>
  <si>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</si>
  <si>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</si>
  <si>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</si>
  <si>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</si>
  <si>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</si>
  <si>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</si>
  <si>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</si>
  <si>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</si>
  <si>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</si>
  <si>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</si>
  <si>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</si>
  <si>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</si>
  <si>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</si>
  <si>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</si>
  <si>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</si>
  <si>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</si>
  <si>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</si>
  <si>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</si>
  <si>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</si>
  <si>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</si>
  <si>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</si>
  <si>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</si>
  <si>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</si>
  <si>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</si>
  <si>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</si>
  <si>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</si>
  <si>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</si>
  <si>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</si>
  <si>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</si>
  <si>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</si>
  <si>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</si>
  <si>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</si>
  <si>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</si>
  <si>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</si>
  <si>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</si>
  <si>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</si>
  <si>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</si>
  <si>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</si>
  <si>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</si>
  <si>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</si>
  <si>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</si>
  <si>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</si>
  <si>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</si>
  <si>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</si>
  <si>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</si>
  <si>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</si>
  <si>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</si>
  <si>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</si>
  <si>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</si>
  <si>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</si>
  <si>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</si>
  <si>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</si>
  <si>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</si>
  <si>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</si>
  <si>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</si>
  <si>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</si>
  <si>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</si>
  <si>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</si>
  <si>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</si>
  <si>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</si>
  <si>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</si>
  <si>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</si>
  <si>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</si>
  <si>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</si>
  <si>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</si>
  <si>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</si>
  <si>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</si>
  <si>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</si>
  <si>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</si>
  <si>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</si>
  <si>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</si>
  <si>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</si>
  <si>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</si>
  <si>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</si>
  <si>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</si>
  <si>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</si>
  <si>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</si>
  <si>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</si>
  <si>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</si>
  <si>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</si>
  <si>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</si>
  <si>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</si>
  <si>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</si>
  <si>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</si>
  <si>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</si>
  <si>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</si>
  <si>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</si>
  <si>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</si>
  <si>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</si>
  <si>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</si>
  <si>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</si>
  <si>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</si>
  <si>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</si>
  <si>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</si>
  <si>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</si>
  <si>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</si>
  <si>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</si>
  <si>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</si>
  <si>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</si>
  <si>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</si>
  <si>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</si>
  <si>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</si>
  <si>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</si>
  <si>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</si>
  <si>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</si>
  <si>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</si>
  <si>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</si>
  <si>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</si>
  <si>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</si>
  <si>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</si>
  <si>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</si>
  <si>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</si>
  <si>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</si>
  <si>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</si>
  <si>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</si>
  <si>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</si>
  <si>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</si>
  <si>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</si>
  <si>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</si>
  <si>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</si>
  <si>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</si>
  <si>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</si>
  <si>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</si>
  <si>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</si>
  <si>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</si>
  <si>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</si>
  <si>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</si>
  <si>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</si>
  <si>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</si>
  <si>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</si>
  <si>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</si>
  <si>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</si>
  <si>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</si>
  <si>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</si>
  <si>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</si>
  <si>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</si>
  <si>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</si>
  <si>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</si>
  <si>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</si>
  <si>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</si>
  <si>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</si>
  <si>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</si>
  <si>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</si>
  <si>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</si>
  <si>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</si>
  <si>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</si>
  <si>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</si>
  <si>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</si>
  <si>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</si>
  <si>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</si>
  <si>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</si>
  <si>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</si>
  <si>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</si>
  <si>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</si>
  <si>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</si>
  <si>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</si>
  <si>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</si>
  <si>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</si>
  <si>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</si>
  <si>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</si>
  <si>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</si>
  <si>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</si>
  <si>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</si>
  <si>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</si>
  <si>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</si>
  <si>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</si>
  <si>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</si>
  <si>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</si>
  <si>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</si>
  <si>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</si>
  <si>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</si>
  <si>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</si>
  <si>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</si>
  <si>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</si>
  <si>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</si>
  <si>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</si>
  <si>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</si>
  <si>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</si>
  <si>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</si>
  <si>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</si>
  <si>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</si>
  <si>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</si>
  <si>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</si>
  <si>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</si>
  <si>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</si>
  <si>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</si>
  <si>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</si>
  <si>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</si>
  <si>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</si>
  <si>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</si>
  <si>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</si>
  <si>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</si>
  <si>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</si>
  <si>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</si>
  <si>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</si>
  <si>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</si>
  <si>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</si>
  <si>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</si>
  <si>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</si>
  <si>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</si>
  <si>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</si>
  <si>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</si>
  <si>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</si>
  <si>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</si>
  <si>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</si>
  <si>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</si>
  <si>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</si>
  <si>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</si>
  <si>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</si>
  <si>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</si>
  <si>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</si>
  <si>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</si>
  <si>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</si>
  <si>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</si>
  <si>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</si>
  <si>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</si>
  <si>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</si>
  <si>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</si>
  <si>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</si>
  <si>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</si>
  <si>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</si>
  <si>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</si>
  <si>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</si>
  <si>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</si>
  <si>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</si>
  <si>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</si>
  <si>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</si>
  <si>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</si>
  <si>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</si>
  <si>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</si>
  <si>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</si>
  <si>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</si>
  <si>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</si>
  <si>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</si>
  <si>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</si>
  <si>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</si>
  <si>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</si>
  <si>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</si>
  <si>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</si>
  <si>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</si>
  <si>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</si>
  <si>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</si>
  <si>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</si>
  <si>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</si>
  <si>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</si>
  <si>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</si>
  <si>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</si>
  <si>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</si>
  <si>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</si>
  <si>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</si>
  <si>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</si>
  <si>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</si>
  <si>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</si>
  <si>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</si>
  <si>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</si>
  <si>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</si>
  <si>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</si>
  <si>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</si>
  <si>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</si>
  <si>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</si>
  <si>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</si>
  <si>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</si>
  <si>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</si>
  <si>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</si>
  <si>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</si>
  <si>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</si>
  <si>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</si>
  <si>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</si>
  <si>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</si>
  <si>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</si>
  <si>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</si>
  <si>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</si>
  <si>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</si>
  <si>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</si>
  <si>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</si>
  <si>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</si>
  <si>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</si>
  <si>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</si>
  <si>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</si>
  <si>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</si>
  <si>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</si>
  <si>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</si>
  <si>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</si>
  <si>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</si>
  <si>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</si>
  <si>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</si>
  <si>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</si>
  <si>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</si>
  <si>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</si>
  <si>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</si>
  <si>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</si>
  <si>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</si>
  <si>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</si>
  <si>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</si>
  <si>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</si>
  <si>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</si>
  <si>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</si>
  <si>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</si>
  <si>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</si>
  <si>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</si>
  <si>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</si>
  <si>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</si>
  <si>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</si>
  <si>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</si>
  <si>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</si>
  <si>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</si>
  <si>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</si>
  <si>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</si>
  <si>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</si>
  <si>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</si>
  <si>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</si>
  <si>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</si>
  <si>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</si>
  <si>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</si>
  <si>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</si>
  <si>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</si>
  <si>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</si>
  <si>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</si>
  <si>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</si>
  <si>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</si>
  <si>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</si>
  <si>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</si>
  <si>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</si>
  <si>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</si>
  <si>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</si>
  <si>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</si>
  <si>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</si>
  <si>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</si>
  <si>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</si>
  <si>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</si>
  <si>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</si>
  <si>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</si>
  <si>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</si>
  <si>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</si>
  <si>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</si>
  <si>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</si>
  <si>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</si>
  <si>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</si>
  <si>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</si>
  <si>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</si>
  <si>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</si>
  <si>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</si>
  <si>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</si>
  <si>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</si>
  <si>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</si>
  <si>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</si>
  <si>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</si>
  <si>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</si>
  <si>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</si>
  <si>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</si>
  <si>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</si>
  <si>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</si>
  <si>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</si>
  <si>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</si>
  <si>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</si>
  <si>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</si>
  <si>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</si>
  <si>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</si>
  <si>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</si>
  <si>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</si>
  <si>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</si>
  <si>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</si>
  <si>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</si>
  <si>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</si>
  <si>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</si>
  <si>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</si>
  <si>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</si>
  <si>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</si>
  <si>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</si>
  <si>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</si>
  <si>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</si>
  <si>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</si>
  <si>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</si>
  <si>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</si>
  <si>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</si>
  <si>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</si>
  <si>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</si>
  <si>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</si>
  <si>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</si>
  <si>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</si>
  <si>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</si>
  <si>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</si>
  <si>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</si>
  <si>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</si>
  <si>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</si>
  <si>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</si>
  <si>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</si>
  <si>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</si>
  <si>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</si>
  <si>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</si>
  <si>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</si>
  <si>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</si>
  <si>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</si>
  <si>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</si>
  <si>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</si>
  <si>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</si>
  <si>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</si>
  <si>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</si>
  <si>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</si>
  <si>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</si>
  <si>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</si>
  <si>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</si>
  <si>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</si>
  <si>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</si>
  <si>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</si>
  <si>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</si>
  <si>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</si>
  <si>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</si>
  <si>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</si>
  <si>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</si>
  <si>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</si>
  <si>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</si>
  <si>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</si>
  <si>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</si>
  <si>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</si>
  <si>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</si>
  <si>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</si>
  <si>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</si>
  <si>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</si>
  <si>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</si>
  <si>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</si>
  <si>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</si>
  <si>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</si>
  <si>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</si>
  <si>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</si>
  <si>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</si>
  <si>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</si>
  <si>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</si>
  <si>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</si>
  <si>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</si>
  <si>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</si>
  <si>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</si>
  <si>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</si>
  <si>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</si>
  <si>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</si>
  <si>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</si>
  <si>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</si>
  <si>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</si>
  <si>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</si>
  <si>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</si>
  <si>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</si>
  <si>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</si>
  <si>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</si>
  <si>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</si>
  <si>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</si>
  <si>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</si>
  <si>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</si>
  <si>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</si>
  <si>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</si>
  <si>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</si>
  <si>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</si>
  <si>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</si>
  <si>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</si>
  <si>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</si>
  <si>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</si>
  <si>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</si>
  <si>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</si>
  <si>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</si>
  <si>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</si>
  <si>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</si>
  <si>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</si>
  <si>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</si>
  <si>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</si>
  <si>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</si>
  <si>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</si>
  <si>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</si>
  <si>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</si>
  <si>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</si>
  <si>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</si>
  <si>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</si>
  <si>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</si>
  <si>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</si>
  <si>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</si>
  <si>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</si>
  <si>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</si>
  <si>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</si>
  <si>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</si>
  <si>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</si>
  <si>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</si>
  <si>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</si>
  <si>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</si>
  <si>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</si>
  <si>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</si>
  <si>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</si>
  <si>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</si>
  <si>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</si>
  <si>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</si>
  <si>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</si>
  <si>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</si>
  <si>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</si>
  <si>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</si>
  <si>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</si>
  <si>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</si>
  <si>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</si>
  <si>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</si>
  <si>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</si>
  <si>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</si>
  <si>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</si>
  <si>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</si>
  <si>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</si>
  <si>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</si>
  <si>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</si>
  <si>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</si>
  <si>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</si>
  <si>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</si>
  <si>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</si>
  <si>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</si>
  <si>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</si>
  <si>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</si>
  <si>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</si>
  <si>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</si>
  <si>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</si>
  <si>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</si>
  <si>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</si>
  <si>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</si>
  <si>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</si>
  <si>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</si>
  <si>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</si>
  <si>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</si>
  <si>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</si>
  <si>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</si>
  <si>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</si>
  <si>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</si>
  <si>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</si>
  <si>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</si>
  <si>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</si>
  <si>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</si>
  <si>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</si>
  <si>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</si>
  <si>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</si>
  <si>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</si>
  <si>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</si>
  <si>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</si>
  <si>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</si>
  <si>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</si>
  <si>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</si>
  <si>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</si>
  <si>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</si>
  <si>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</si>
  <si>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</si>
  <si>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</si>
  <si>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</si>
  <si>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</si>
  <si>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</si>
  <si>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</si>
  <si>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</si>
  <si>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</si>
  <si>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</si>
  <si>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</si>
  <si>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</si>
  <si>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</si>
  <si>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</si>
  <si>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</si>
  <si>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</si>
  <si>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</si>
  <si>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</si>
  <si>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</si>
  <si>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</si>
  <si>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</si>
  <si>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</si>
  <si>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</si>
  <si>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</si>
  <si>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</si>
  <si>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</si>
  <si>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</si>
  <si>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</si>
  <si>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</si>
  <si>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</si>
  <si>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</si>
  <si>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</si>
  <si>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</si>
  <si>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</si>
  <si>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</si>
  <si>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</si>
  <si>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</si>
  <si>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</si>
  <si>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</si>
  <si>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</si>
  <si>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</si>
  <si>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</si>
  <si>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</si>
  <si>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</si>
  <si>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</si>
  <si>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</si>
  <si>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</si>
  <si>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</si>
  <si>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</si>
  <si>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</si>
  <si>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</si>
  <si>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</si>
  <si>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</si>
  <si>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</si>
  <si>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</si>
  <si>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</si>
  <si>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</si>
  <si>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</si>
  <si>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</si>
  <si>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</si>
  <si>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</si>
  <si>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</si>
  <si>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</si>
  <si>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</si>
  <si>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</si>
  <si>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</si>
  <si>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</si>
  <si>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</si>
  <si>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</si>
  <si>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</si>
  <si>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</si>
  <si>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</si>
  <si>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</si>
  <si>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</si>
  <si>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</si>
  <si>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</si>
  <si>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</si>
  <si>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</si>
  <si>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</si>
  <si>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</si>
  <si>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</si>
  <si>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</si>
  <si>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</si>
  <si>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</si>
  <si>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</si>
  <si>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</si>
  <si>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</si>
  <si>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</si>
  <si>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</si>
  <si>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</si>
  <si>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</si>
  <si>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</si>
  <si>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</si>
  <si>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</si>
  <si>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</si>
  <si>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</si>
  <si>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</si>
  <si>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</si>
  <si>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</si>
  <si>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</si>
  <si>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</si>
  <si>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</si>
  <si>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</si>
  <si>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</si>
  <si>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</si>
  <si>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</si>
  <si>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</si>
  <si>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</si>
  <si>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</si>
  <si>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</si>
  <si>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</si>
  <si>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</si>
  <si>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</si>
  <si>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</si>
  <si>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</si>
  <si>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</si>
  <si>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</si>
  <si>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</si>
  <si>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</si>
  <si>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</si>
  <si>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</si>
  <si>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</si>
  <si>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</si>
  <si>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</si>
  <si>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</si>
  <si>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</si>
  <si>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</si>
  <si>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</si>
  <si>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</si>
  <si>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</si>
  <si>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</si>
  <si>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</si>
  <si>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</si>
  <si>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</si>
  <si>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</si>
  <si>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</si>
  <si>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</si>
  <si>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</si>
  <si>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</si>
  <si>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</si>
  <si>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</si>
  <si>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</si>
  <si>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</si>
  <si>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</si>
  <si>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</si>
  <si>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</si>
  <si>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</si>
  <si>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</si>
  <si>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</si>
  <si>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</si>
  <si>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</si>
  <si>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</si>
  <si>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</si>
  <si>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</si>
  <si>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</si>
  <si>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</si>
  <si>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</si>
  <si>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</si>
  <si>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</si>
  <si>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</si>
  <si>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</si>
  <si>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</si>
  <si>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</si>
  <si>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</si>
  <si>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</si>
  <si>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</si>
  <si>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</si>
  <si>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</si>
  <si>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</si>
  <si>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</si>
  <si>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</si>
  <si>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</si>
  <si>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</si>
  <si>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</si>
  <si>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</si>
  <si>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</si>
  <si>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</si>
  <si>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</si>
  <si>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</si>
  <si>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</si>
  <si>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</si>
  <si>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</si>
  <si>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</si>
  <si>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</si>
  <si>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</si>
  <si>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</si>
  <si>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</si>
  <si>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</si>
  <si>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</si>
  <si>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</si>
  <si>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</si>
  <si>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</si>
  <si>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</si>
  <si>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</si>
  <si>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</si>
  <si>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</si>
  <si>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</si>
  <si>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</si>
  <si>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</si>
  <si>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</si>
  <si>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</si>
  <si>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</si>
  <si>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</si>
  <si>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</si>
  <si>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</si>
  <si>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</si>
  <si>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</si>
  <si>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</si>
  <si>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</si>
  <si>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</si>
  <si>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</si>
  <si>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</si>
  <si>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</si>
  <si>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</si>
  <si>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</si>
  <si>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</si>
  <si>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</si>
  <si>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</si>
  <si>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</si>
  <si>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</si>
  <si>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</si>
  <si>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</si>
  <si>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</si>
  <si>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</si>
  <si>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</si>
  <si>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</si>
  <si>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</si>
  <si>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</si>
  <si>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</si>
  <si>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</si>
  <si>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</si>
  <si>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</si>
  <si>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</si>
  <si>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</si>
  <si>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</si>
  <si>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</si>
  <si>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</si>
  <si>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</si>
  <si>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</si>
  <si>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</si>
  <si>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</si>
  <si>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</si>
  <si>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</si>
  <si>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</si>
  <si>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</si>
  <si>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</si>
  <si>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</si>
  <si>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</si>
  <si>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</si>
  <si>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</si>
  <si>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</si>
  <si>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</si>
  <si>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</si>
  <si>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</si>
  <si>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</si>
  <si>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</si>
  <si>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</si>
  <si>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</si>
  <si>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</si>
  <si>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</si>
  <si>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</si>
  <si>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</si>
  <si>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</si>
  <si>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</si>
  <si>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</si>
  <si>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</si>
  <si>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</si>
  <si>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</si>
  <si>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</si>
  <si>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</si>
  <si>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</si>
  <si>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</si>
  <si>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</si>
  <si>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</si>
  <si>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</si>
  <si>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</si>
  <si>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</si>
  <si>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</si>
  <si>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</si>
  <si>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</si>
  <si>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</si>
  <si>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</si>
  <si>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</si>
  <si>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</si>
  <si>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</si>
  <si>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</si>
  <si>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</si>
  <si>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</si>
  <si>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</si>
  <si>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</si>
  <si>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</si>
  <si>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</si>
  <si>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</si>
  <si>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</si>
  <si>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</si>
  <si>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</si>
  <si>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</si>
  <si>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</si>
  <si>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</si>
  <si>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</si>
  <si>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</si>
  <si>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</si>
  <si>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</si>
  <si>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</si>
  <si>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</si>
  <si>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</si>
  <si>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</si>
  <si>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</si>
  <si>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</si>
  <si>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</si>
  <si>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</si>
  <si>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</si>
  <si>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</si>
  <si>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</si>
  <si>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</si>
  <si>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</si>
  <si>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</si>
  <si>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</si>
  <si>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</si>
  <si>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</si>
  <si>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</si>
  <si>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</si>
  <si>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</si>
  <si>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</si>
  <si>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</si>
  <si>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</si>
  <si>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</si>
  <si>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</si>
  <si>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</si>
  <si>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</si>
  <si>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</si>
  <si>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</si>
  <si>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</si>
  <si>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</si>
  <si>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</si>
  <si>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</si>
  <si>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</si>
  <si>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</si>
  <si>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</si>
  <si>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</si>
  <si>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</si>
  <si>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</si>
  <si>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</si>
  <si>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</si>
  <si>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</si>
  <si>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</si>
  <si>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</si>
  <si>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</si>
  <si>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</si>
  <si>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</si>
  <si>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</si>
  <si>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</si>
  <si>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</si>
  <si>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</si>
  <si>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</si>
  <si>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</si>
  <si>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</si>
  <si>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</si>
  <si>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</si>
  <si>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</si>
  <si>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</si>
  <si>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</si>
  <si>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</si>
  <si>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</si>
  <si>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</si>
  <si>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</si>
  <si>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</si>
  <si>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</si>
  <si>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</si>
  <si>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</si>
  <si>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</si>
  <si>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</si>
  <si>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</si>
  <si>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</si>
  <si>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</si>
  <si>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</si>
  <si>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</si>
  <si>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</si>
  <si>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</si>
  <si>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</si>
  <si>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</si>
  <si>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</si>
  <si>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</si>
  <si>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</si>
  <si>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</si>
  <si>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</si>
  <si>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</si>
  <si>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</si>
  <si>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</si>
  <si>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</si>
  <si>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</si>
  <si>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</si>
  <si>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</si>
  <si>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</si>
  <si>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</si>
  <si>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</si>
  <si>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</si>
  <si>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</si>
  <si>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</si>
  <si>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</si>
  <si>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</si>
  <si>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</si>
  <si>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</si>
  <si>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</si>
  <si>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</si>
  <si>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</si>
  <si>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</si>
  <si>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</si>
  <si>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</si>
  <si>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</si>
  <si>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</si>
  <si>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</si>
  <si>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</si>
  <si>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</si>
  <si>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</si>
  <si>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</si>
  <si>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</si>
  <si>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</si>
  <si>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</si>
  <si>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</si>
  <si>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</si>
  <si>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</si>
  <si>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</si>
  <si>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</si>
  <si>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</si>
  <si>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</si>
  <si>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</si>
  <si>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</si>
  <si>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</si>
  <si>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</si>
  <si>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</si>
  <si>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</si>
  <si>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</si>
  <si>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</si>
  <si>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</si>
  <si>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</si>
  <si>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</si>
  <si>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</si>
  <si>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</si>
  <si>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</si>
  <si>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</si>
  <si>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</si>
  <si>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</si>
  <si>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</si>
  <si>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</si>
  <si>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</si>
  <si>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</si>
  <si>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</si>
  <si>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</si>
  <si>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</si>
  <si>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</si>
  <si>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</si>
  <si>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</si>
  <si>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</si>
  <si>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</si>
  <si>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</si>
  <si>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</si>
  <si>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</si>
  <si>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</si>
  <si>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</si>
  <si>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</si>
  <si>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</si>
  <si>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</si>
  <si>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</si>
  <si>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</si>
  <si>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</si>
  <si>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</si>
  <si>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</si>
  <si>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</si>
  <si>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</si>
  <si>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</si>
  <si>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</si>
  <si>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</si>
  <si>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</si>
  <si>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</si>
  <si>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</si>
  <si>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</si>
  <si>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</si>
  <si>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</si>
  <si>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</si>
  <si>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</si>
  <si>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</si>
  <si>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</si>
  <si>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</si>
  <si>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</si>
  <si>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</si>
  <si>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</si>
  <si>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</si>
  <si>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</si>
  <si>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</si>
  <si>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</si>
  <si>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</si>
  <si>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</si>
  <si>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</si>
  <si>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</si>
  <si>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</si>
  <si>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</si>
  <si>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</si>
  <si>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</si>
  <si>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</si>
  <si>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</si>
  <si>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</si>
  <si>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</si>
  <si>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</si>
  <si>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</si>
  <si>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</si>
  <si>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</si>
  <si>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</si>
  <si>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</si>
  <si>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</si>
  <si>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</si>
  <si>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</si>
  <si>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</si>
  <si>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</si>
  <si>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</si>
  <si>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</si>
  <si>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</si>
  <si>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</si>
  <si>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</si>
  <si>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</si>
  <si>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</si>
  <si>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</si>
  <si>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</si>
  <si>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</si>
  <si>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</si>
  <si>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</si>
  <si>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</si>
  <si>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</si>
  <si>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</si>
  <si>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</si>
  <si>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</si>
  <si>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</si>
  <si>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</si>
  <si>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</si>
  <si>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</si>
  <si>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</si>
  <si>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</si>
  <si>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</si>
  <si>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</si>
  <si>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</si>
  <si>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</si>
  <si>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</si>
  <si>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</si>
  <si>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</si>
  <si>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</si>
  <si>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</si>
  <si>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</si>
  <si>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</si>
  <si>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</si>
  <si>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</si>
  <si>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</si>
  <si>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</si>
  <si>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</si>
  <si>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</si>
  <si>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</si>
  <si>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</si>
  <si>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</si>
  <si>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</si>
  <si>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</si>
  <si>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</si>
  <si>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</si>
  <si>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</si>
  <si>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</si>
  <si>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</si>
  <si>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</si>
  <si>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</si>
  <si>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</si>
  <si>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</si>
  <si>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</si>
  <si>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</si>
  <si>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</si>
  <si>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</si>
  <si>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</si>
  <si>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</si>
  <si>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</si>
  <si>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</si>
  <si>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</si>
  <si>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</si>
  <si>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</si>
  <si>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</si>
  <si>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</si>
  <si>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</si>
  <si>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</si>
  <si>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</si>
  <si>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</si>
  <si>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</si>
  <si>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</si>
  <si>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</si>
  <si>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</si>
  <si>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</si>
  <si>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</si>
  <si>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</si>
  <si>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</si>
  <si>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</si>
  <si>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</si>
  <si>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</si>
  <si>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</si>
  <si>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</si>
  <si>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</si>
  <si>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</si>
  <si>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</si>
  <si>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</si>
  <si>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</si>
  <si>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</si>
  <si>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</si>
  <si>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</si>
  <si>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</si>
  <si>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</si>
  <si>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</si>
  <si>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</si>
  <si>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</si>
  <si>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</si>
  <si>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</si>
  <si>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</si>
  <si>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</si>
  <si>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</si>
  <si>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</si>
  <si>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</si>
  <si>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</si>
  <si>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</si>
  <si>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</si>
  <si>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</si>
  <si>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</si>
  <si>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</si>
  <si>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</si>
  <si>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</si>
  <si>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</si>
  <si>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</si>
  <si>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</si>
  <si>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</si>
  <si>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</si>
  <si>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</si>
  <si>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</si>
  <si>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</si>
  <si>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</si>
  <si>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</si>
  <si>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</si>
  <si>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</si>
  <si>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</si>
  <si>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</si>
  <si>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</si>
  <si>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</si>
  <si>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</si>
  <si>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</si>
  <si>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</si>
  <si>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</si>
  <si>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</si>
  <si>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</si>
  <si>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</si>
  <si>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</si>
  <si>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</si>
  <si>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</si>
  <si>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</si>
  <si>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</si>
  <si>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</si>
  <si>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</si>
  <si>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</si>
  <si>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</si>
  <si>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</si>
  <si>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</si>
  <si>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</si>
  <si>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</si>
  <si>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</si>
  <si>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</si>
  <si>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</si>
  <si>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</si>
  <si>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</si>
  <si>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</si>
  <si>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</si>
  <si>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</si>
  <si>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</si>
  <si>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</si>
  <si>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</si>
  <si>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</si>
  <si>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</si>
  <si>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</si>
  <si>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</si>
  <si>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</si>
  <si>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</si>
  <si>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</si>
  <si>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</si>
  <si>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</si>
  <si>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</si>
  <si>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</si>
  <si>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</si>
  <si>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</si>
  <si>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</si>
  <si>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</si>
  <si>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</si>
  <si>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</si>
  <si>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</si>
  <si>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</si>
  <si>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</si>
  <si>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</si>
  <si>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</si>
  <si>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</si>
  <si>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</si>
  <si>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</si>
  <si>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</si>
  <si>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</si>
  <si>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</si>
  <si>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</si>
  <si>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</si>
  <si>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</si>
  <si>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</si>
  <si>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</si>
  <si>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</si>
  <si>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</si>
  <si>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</si>
  <si>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</si>
  <si>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</si>
  <si>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</si>
  <si>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</si>
  <si>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</si>
  <si>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</si>
  <si>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</si>
  <si>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</si>
  <si>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</si>
  <si>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</si>
  <si>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</si>
  <si>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</si>
  <si>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</si>
  <si>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</si>
  <si>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</si>
  <si>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</si>
  <si>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</si>
  <si>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</si>
  <si>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</si>
  <si>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</si>
  <si>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</si>
  <si>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</si>
  <si>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</si>
  <si>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</si>
  <si>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</si>
  <si>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</si>
  <si>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</si>
  <si>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</si>
  <si>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</si>
  <si>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</si>
  <si>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</si>
  <si>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</si>
  <si>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</si>
  <si>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</si>
  <si>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</si>
  <si>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</si>
  <si>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</si>
  <si>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</si>
  <si>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</si>
  <si>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</si>
  <si>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</si>
  <si>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</si>
  <si>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</si>
  <si>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</si>
  <si>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</si>
  <si>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</si>
  <si>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</si>
  <si>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</si>
  <si>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</si>
  <si>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</si>
  <si>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</si>
  <si>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</si>
  <si>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</si>
  <si>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</si>
  <si>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</si>
  <si>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</si>
  <si>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</si>
  <si>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</si>
  <si>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</si>
  <si>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</si>
  <si>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</si>
  <si>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</si>
  <si>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</si>
  <si>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</si>
  <si>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</si>
  <si>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</si>
  <si>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</si>
  <si>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</si>
  <si>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</si>
  <si>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</si>
  <si>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</si>
  <si>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</si>
  <si>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</si>
  <si>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</si>
  <si>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</si>
  <si>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</si>
  <si>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</si>
  <si>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</si>
  <si>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</si>
  <si>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</si>
  <si>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</si>
  <si>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</si>
  <si>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</si>
  <si>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</si>
  <si>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</si>
  <si>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</si>
  <si>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</si>
  <si>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</si>
  <si>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</si>
  <si>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</si>
  <si>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</si>
  <si>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</si>
  <si>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</si>
  <si>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</si>
  <si>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</si>
  <si>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</si>
  <si>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</si>
  <si>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</si>
  <si>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</si>
  <si>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</si>
  <si>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</si>
  <si>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</si>
  <si>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</si>
  <si>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</si>
  <si>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</si>
  <si>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</si>
  <si>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</si>
  <si>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</si>
  <si>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</si>
  <si>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</si>
  <si>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</si>
  <si>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</si>
  <si>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</si>
  <si>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</si>
  <si>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</si>
  <si>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</si>
  <si>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</si>
  <si>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</si>
  <si>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</si>
  <si>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</si>
  <si>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</si>
  <si>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</si>
  <si>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</si>
  <si>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</si>
  <si>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</si>
  <si>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</si>
  <si>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</si>
  <si>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</si>
  <si>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</si>
  <si>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</si>
  <si>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</si>
  <si>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</si>
  <si>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</si>
  <si>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</si>
  <si>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</si>
  <si>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</si>
  <si>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</si>
  <si>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</si>
  <si>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</si>
  <si>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</si>
  <si>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</si>
  <si>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</si>
  <si>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</si>
  <si>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</si>
  <si>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</si>
  <si>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</si>
  <si>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</si>
  <si>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</si>
  <si>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</si>
  <si>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</si>
  <si>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</si>
  <si>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</si>
  <si>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</si>
  <si>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</si>
  <si>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</si>
  <si>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</si>
  <si>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</si>
  <si>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</si>
  <si>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</si>
  <si>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</si>
  <si>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</si>
  <si>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</si>
  <si>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</si>
  <si>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</si>
  <si>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</si>
  <si>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</si>
  <si>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</si>
  <si>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</si>
  <si>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</si>
  <si>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</si>
  <si>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</si>
  <si>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</si>
  <si>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</si>
  <si>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</si>
  <si>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</si>
  <si>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</si>
  <si>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</si>
  <si>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</si>
  <si>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</si>
  <si>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</si>
  <si>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</si>
  <si>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</si>
  <si>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</si>
  <si>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</si>
  <si>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</si>
  <si>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</si>
  <si>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</si>
  <si>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</si>
  <si>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</si>
  <si>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</si>
  <si>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</si>
  <si>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</si>
  <si>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</si>
  <si>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</si>
  <si>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</si>
  <si>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</si>
  <si>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</si>
  <si>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</si>
  <si>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</si>
  <si>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</si>
  <si>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</si>
  <si>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</si>
  <si>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</si>
  <si>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</si>
  <si>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</si>
  <si>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</si>
  <si>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</si>
  <si>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</si>
  <si>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</si>
  <si>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</si>
  <si>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</si>
  <si>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</si>
  <si>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</si>
  <si>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</si>
  <si>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</si>
  <si>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</si>
  <si>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</si>
  <si>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</si>
  <si>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</si>
  <si>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</si>
  <si>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</si>
  <si>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</si>
  <si>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</si>
  <si>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</si>
  <si>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</si>
  <si>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</si>
  <si>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</si>
  <si>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</si>
  <si>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</si>
  <si>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</si>
  <si>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</si>
  <si>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</si>
  <si>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</si>
  <si>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</si>
  <si>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</si>
  <si>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</si>
  <si>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</si>
  <si>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</si>
  <si>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</si>
  <si>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</si>
  <si>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</si>
  <si>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</si>
  <si>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</si>
  <si>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</si>
  <si>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</si>
  <si>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</si>
  <si>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</si>
  <si>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</si>
  <si>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</si>
  <si>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</si>
  <si>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</si>
  <si>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</si>
  <si>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</si>
  <si>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</si>
  <si>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</si>
  <si>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</si>
  <si>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</si>
  <si>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</si>
  <si>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</si>
  <si>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</si>
  <si>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</si>
  <si>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</si>
  <si>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</si>
  <si>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</si>
  <si>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</si>
  <si>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</si>
  <si>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</si>
  <si>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</si>
  <si>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</si>
  <si>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</si>
  <si>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</si>
  <si>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</si>
  <si>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</si>
  <si>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</si>
  <si>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</si>
  <si>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</si>
  <si>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</si>
  <si>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</si>
  <si>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</si>
  <si>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</si>
  <si>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</si>
  <si>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</si>
  <si>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</si>
  <si>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</si>
  <si>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</si>
  <si>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</si>
  <si>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</si>
  <si>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</si>
  <si>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</si>
  <si>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</si>
  <si>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</si>
  <si>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</si>
  <si>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</si>
  <si>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</si>
  <si>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</si>
  <si>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</si>
  <si>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</si>
  <si>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</si>
  <si>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</si>
  <si>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</si>
  <si>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</si>
  <si>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</si>
  <si>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</si>
  <si>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</si>
  <si>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</si>
  <si>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</si>
  <si>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</si>
  <si>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</si>
  <si>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</si>
  <si>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</si>
  <si>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</si>
  <si>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</si>
  <si>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</si>
  <si>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</si>
  <si>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</si>
  <si>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</si>
  <si>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</si>
  <si>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</si>
  <si>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</si>
  <si>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</si>
  <si>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</si>
  <si>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</si>
  <si>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</si>
  <si>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</si>
  <si>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</si>
  <si>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</si>
  <si>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</si>
  <si>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</si>
  <si>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</si>
  <si>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</si>
  <si>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</si>
  <si>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</si>
  <si>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</si>
  <si>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</si>
  <si>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</si>
  <si>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</si>
  <si>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</si>
  <si>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</si>
  <si>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</si>
  <si>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</si>
  <si>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</si>
  <si>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</si>
  <si>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</si>
  <si>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</si>
  <si>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</si>
  <si>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</si>
  <si>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</si>
  <si>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</si>
  <si>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</si>
  <si>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</si>
  <si>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</si>
  <si>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</si>
  <si>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</si>
  <si>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</si>
  <si>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</si>
  <si>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</si>
  <si>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</si>
  <si>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</si>
  <si>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</si>
  <si>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</si>
  <si>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</si>
  <si>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</si>
  <si>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</si>
  <si>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</si>
  <si>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</si>
  <si>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</si>
  <si>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</si>
  <si>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</si>
  <si>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</si>
  <si>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</si>
  <si>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</si>
  <si>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</si>
  <si>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</si>
  <si>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</si>
  <si>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</si>
  <si>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</si>
  <si>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</si>
  <si>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</si>
  <si>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</si>
  <si>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</si>
  <si>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</si>
  <si>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</si>
  <si>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</si>
  <si>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</si>
  <si>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</si>
  <si>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</si>
  <si>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</si>
  <si>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</si>
  <si>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</si>
  <si>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</si>
  <si>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</si>
  <si>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</si>
  <si>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</si>
  <si>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</si>
  <si>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</si>
  <si>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</si>
  <si>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</si>
  <si>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</si>
  <si>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</si>
  <si>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</si>
  <si>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</si>
  <si>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</si>
  <si>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</si>
  <si>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</si>
  <si>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</si>
  <si>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</si>
  <si>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</si>
  <si>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</si>
  <si>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</si>
  <si>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</si>
  <si>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</si>
  <si>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</si>
  <si>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</si>
  <si>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</si>
  <si>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</si>
  <si>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</si>
  <si>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</si>
  <si>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</si>
  <si>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</si>
  <si>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</si>
  <si>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</si>
  <si>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</si>
  <si>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</si>
  <si>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</si>
  <si>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</si>
  <si>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</si>
  <si>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</si>
  <si>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</si>
  <si>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</si>
  <si>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</si>
  <si>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</si>
  <si>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</si>
  <si>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</si>
  <si>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</si>
  <si>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</si>
  <si>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</si>
  <si>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</si>
  <si>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</si>
  <si>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</si>
  <si>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</si>
  <si>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</si>
  <si>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</si>
  <si>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</si>
  <si>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</si>
  <si>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</si>
  <si>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</si>
  <si>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</si>
  <si>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</si>
  <si>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</si>
  <si>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</si>
  <si>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</si>
  <si>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</si>
  <si>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</si>
  <si>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</si>
  <si>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</si>
  <si>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</si>
  <si>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</si>
  <si>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</si>
  <si>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</si>
  <si>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</si>
  <si>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</si>
  <si>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</si>
  <si>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</si>
  <si>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</si>
  <si>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</si>
  <si>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</si>
  <si>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</si>
  <si>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</si>
  <si>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</si>
  <si>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</si>
  <si>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</si>
  <si>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</si>
  <si>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</si>
  <si>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</si>
  <si>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</si>
  <si>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</si>
  <si>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</si>
  <si>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</si>
  <si>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</si>
  <si>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</si>
  <si>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</si>
  <si>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</si>
  <si>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</si>
  <si>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</si>
  <si>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</si>
  <si>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</si>
  <si>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</si>
  <si>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</si>
  <si>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</si>
  <si>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</si>
  <si>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</si>
  <si>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</si>
  <si>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</si>
  <si>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</si>
  <si>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</si>
  <si>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</si>
  <si>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</si>
  <si>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</si>
  <si>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</si>
  <si>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</si>
  <si>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</si>
  <si>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</si>
  <si>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</si>
  <si>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</si>
  <si>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</si>
  <si>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</si>
  <si>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</si>
  <si>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</si>
  <si>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</si>
  <si>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</si>
  <si>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</si>
  <si>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</si>
  <si>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</si>
  <si>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</si>
  <si>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</si>
  <si>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</si>
  <si>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</si>
  <si>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</si>
  <si>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</si>
  <si>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</si>
  <si>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</si>
  <si>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</si>
  <si>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</si>
  <si>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</si>
  <si>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</si>
  <si>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</si>
  <si>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</si>
  <si>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</si>
  <si>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</si>
  <si>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</si>
  <si>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</si>
  <si>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</si>
  <si>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</si>
  <si>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</si>
  <si>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</si>
  <si>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</si>
  <si>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</si>
  <si>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</si>
  <si>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</si>
  <si>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</si>
  <si>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</si>
  <si>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</si>
  <si>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</si>
  <si>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</si>
  <si>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</si>
  <si>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</si>
  <si>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</si>
  <si>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</si>
  <si>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</si>
  <si>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</si>
  <si>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</si>
  <si>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</si>
  <si>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</si>
  <si>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</si>
  <si>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</si>
  <si>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</si>
  <si>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</si>
  <si>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</si>
  <si>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</si>
  <si>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</si>
  <si>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</si>
  <si>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</si>
  <si>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</si>
  <si>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</si>
  <si>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</si>
  <si>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</si>
  <si>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</si>
  <si>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</si>
  <si>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</si>
  <si>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</si>
  <si>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</si>
  <si>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</si>
  <si>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</si>
  <si>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</si>
  <si>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</si>
  <si>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</si>
  <si>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</si>
  <si>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</si>
  <si>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</si>
  <si>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</si>
  <si>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</si>
  <si>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</si>
  <si>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</si>
  <si>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</si>
  <si>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</si>
  <si>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</si>
  <si>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</si>
  <si>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</si>
  <si>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</si>
  <si>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</si>
  <si>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</si>
  <si>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</si>
  <si>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</si>
  <si>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</si>
  <si>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</si>
  <si>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</si>
  <si>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</si>
  <si>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</si>
  <si>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</si>
  <si>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</si>
  <si>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</si>
  <si>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</si>
  <si>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</si>
  <si>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</si>
  <si>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</si>
  <si>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</si>
  <si>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</si>
  <si>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</si>
  <si>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</si>
  <si>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</si>
  <si>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</si>
  <si>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</si>
  <si>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</si>
  <si>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</si>
  <si>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</si>
  <si>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</si>
  <si>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</si>
  <si>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</si>
  <si>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</si>
  <si>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</si>
  <si>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</si>
  <si>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</si>
  <si>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</si>
  <si>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</si>
  <si>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</si>
  <si>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</si>
  <si>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</si>
  <si>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</si>
  <si>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</si>
  <si>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</si>
  <si>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</si>
  <si>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</si>
  <si>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</si>
  <si>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</si>
  <si>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</si>
  <si>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</si>
  <si>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</si>
  <si>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</si>
  <si>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</si>
  <si>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</si>
  <si>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</si>
  <si>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</si>
  <si>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</si>
  <si>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</si>
  <si>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</si>
  <si>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</si>
  <si>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</si>
  <si>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</si>
  <si>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</si>
  <si>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</si>
  <si>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</si>
  <si>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</si>
  <si>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</si>
  <si>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</si>
  <si>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</si>
  <si>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</si>
  <si>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</si>
  <si>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</si>
  <si>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</si>
  <si>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</si>
  <si>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</si>
  <si>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</si>
  <si>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</si>
  <si>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</si>
  <si>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</si>
  <si>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</si>
  <si>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</si>
  <si>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</si>
  <si>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</si>
  <si>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</si>
  <si>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</si>
  <si>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</si>
  <si>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</si>
  <si>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</si>
  <si>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</si>
  <si>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</si>
  <si>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</si>
  <si>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</si>
  <si>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</si>
  <si>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</si>
  <si>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</si>
  <si>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</si>
  <si>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</si>
  <si>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</si>
  <si>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</si>
  <si>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</si>
  <si>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</si>
  <si>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</si>
  <si>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</si>
  <si>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</si>
  <si>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</si>
  <si>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</si>
  <si>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</si>
  <si>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</si>
  <si>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</si>
  <si>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</si>
  <si>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</si>
  <si>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</si>
  <si>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</si>
  <si>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</si>
  <si>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</si>
  <si>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</si>
  <si>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</si>
  <si>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</si>
  <si>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</si>
  <si>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</si>
  <si>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</si>
  <si>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</si>
  <si>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</si>
  <si>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</si>
  <si>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</si>
  <si>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</si>
  <si>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</si>
  <si>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</si>
  <si>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</si>
  <si>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</si>
  <si>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</si>
  <si>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</si>
  <si>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</si>
  <si>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</si>
  <si>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</si>
  <si>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</si>
  <si>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</si>
  <si>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</si>
  <si>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</si>
  <si>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</si>
  <si>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</si>
  <si>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</si>
  <si>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</si>
  <si>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</si>
  <si>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</si>
  <si>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</si>
  <si>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</si>
  <si>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</si>
  <si>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</si>
  <si>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</si>
  <si>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</si>
  <si>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</si>
  <si>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</si>
  <si>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</si>
  <si>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</si>
  <si>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</si>
  <si>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</si>
  <si>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</si>
  <si>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</si>
  <si>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</si>
  <si>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</si>
  <si>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</si>
  <si>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</si>
  <si>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</si>
  <si>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</si>
  <si>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</si>
  <si>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</si>
  <si>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</si>
  <si>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</si>
  <si>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</si>
  <si>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</si>
  <si>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</si>
  <si>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</si>
  <si>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</si>
  <si>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</si>
  <si>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</si>
  <si>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</si>
  <si>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</si>
  <si>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</si>
  <si>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</si>
  <si>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</si>
  <si>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</si>
  <si>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</si>
  <si>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</si>
  <si>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</si>
  <si>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</si>
  <si>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</si>
  <si>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</si>
  <si>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</si>
  <si>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</si>
  <si>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</si>
  <si>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</si>
  <si>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</si>
  <si>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</si>
  <si>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</si>
  <si>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</si>
  <si>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</si>
  <si>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</si>
  <si>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</si>
  <si>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</si>
  <si>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</si>
  <si>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</si>
  <si>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</si>
  <si>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</si>
  <si>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</si>
  <si>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</si>
  <si>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</si>
  <si>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</si>
  <si>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</si>
  <si>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</si>
  <si>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</si>
  <si>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</si>
  <si>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</si>
  <si>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</si>
  <si>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</si>
  <si>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</si>
  <si>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</si>
  <si>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</si>
  <si>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</si>
  <si>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</si>
  <si>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</si>
  <si>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</si>
  <si>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</si>
  <si>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</si>
  <si>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</si>
  <si>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</si>
  <si>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</si>
  <si>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</si>
  <si>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</si>
  <si>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</si>
  <si>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</si>
  <si>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</si>
  <si>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</si>
  <si>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</si>
  <si>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</si>
  <si>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</si>
  <si>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</si>
  <si>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</si>
  <si>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</si>
  <si>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</si>
  <si>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</si>
  <si>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</si>
  <si>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</si>
  <si>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</si>
  <si>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</si>
  <si>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</si>
  <si>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</si>
  <si>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</si>
  <si>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</si>
  <si>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</si>
  <si>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</si>
  <si>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</si>
  <si>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</si>
  <si>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</si>
  <si>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</si>
  <si>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</si>
  <si>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</si>
  <si>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</si>
  <si>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</si>
  <si>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</si>
  <si>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</si>
  <si>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</si>
  <si>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</si>
  <si>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</si>
  <si>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</si>
  <si>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</si>
  <si>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</si>
  <si>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</si>
  <si>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</si>
  <si>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</si>
  <si>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</si>
  <si>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</si>
  <si>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</si>
  <si>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</si>
  <si>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</si>
  <si>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</si>
  <si>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</si>
  <si>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</si>
  <si>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</si>
  <si>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</si>
  <si>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</si>
  <si>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</si>
  <si>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</si>
  <si>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</si>
  <si>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</si>
  <si>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</si>
  <si>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</si>
  <si>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</si>
  <si>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</si>
  <si>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</si>
  <si>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</si>
  <si>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</si>
  <si>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</si>
  <si>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</si>
  <si>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</si>
  <si>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</si>
  <si>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</si>
  <si>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</si>
  <si>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</si>
  <si>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</si>
  <si>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</si>
  <si>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</si>
  <si>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</si>
  <si>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</si>
  <si>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</si>
  <si>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</si>
  <si>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</si>
  <si>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</si>
  <si>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</si>
  <si>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</si>
  <si>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</si>
  <si>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</si>
  <si>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</si>
  <si>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</si>
  <si>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</si>
  <si>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</si>
  <si>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</si>
  <si>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</si>
  <si>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</si>
  <si>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</si>
  <si>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</si>
  <si>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</si>
  <si>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</si>
  <si>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</si>
  <si>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</si>
  <si>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</si>
  <si>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</si>
  <si>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</si>
  <si>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</si>
  <si>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</si>
  <si>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</si>
  <si>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</si>
  <si>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</si>
  <si>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</si>
  <si>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</si>
  <si>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</si>
  <si>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</si>
  <si>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</si>
  <si>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</si>
  <si>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</si>
  <si>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</si>
  <si>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</si>
  <si>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</si>
  <si>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</si>
  <si>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</si>
  <si>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</si>
  <si>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</si>
  <si>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</si>
  <si>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</si>
  <si>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</si>
  <si>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</si>
  <si>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</si>
  <si>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</si>
  <si>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</si>
  <si>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</si>
  <si>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</si>
  <si>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</si>
  <si>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</si>
  <si>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</si>
  <si>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</si>
  <si>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</si>
  <si>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</si>
  <si>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</si>
  <si>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</si>
  <si>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</si>
  <si>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</si>
  <si>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</si>
  <si>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</si>
  <si>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</si>
  <si>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</si>
  <si>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</si>
  <si>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</si>
  <si>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</si>
  <si>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</si>
  <si>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</si>
  <si>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</si>
  <si>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</si>
  <si>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</si>
  <si>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</si>
  <si>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</si>
  <si>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</si>
  <si>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</si>
  <si>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</si>
  <si>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</si>
  <si>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</si>
  <si>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</si>
  <si>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</si>
  <si>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</si>
  <si>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</si>
  <si>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</si>
  <si>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</si>
  <si>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</si>
  <si>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</si>
  <si>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</si>
  <si>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</si>
  <si>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</si>
  <si>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</si>
  <si>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</si>
  <si>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</si>
  <si>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</si>
  <si>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</si>
  <si>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</si>
  <si>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</si>
  <si>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</si>
  <si>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</si>
  <si>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</si>
  <si>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</si>
  <si>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</si>
  <si>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</si>
  <si>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</si>
  <si>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</si>
  <si>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</si>
  <si>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</si>
  <si>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</si>
  <si>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</si>
  <si>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</si>
  <si>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</si>
  <si>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</si>
  <si>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</si>
  <si>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</si>
  <si>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</si>
  <si>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</si>
  <si>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</si>
  <si>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</si>
  <si>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</si>
  <si>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</si>
  <si>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</si>
  <si>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</si>
  <si>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</si>
  <si>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</si>
  <si>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</si>
  <si>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</si>
  <si>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</si>
  <si>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</si>
  <si>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</si>
  <si>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</si>
  <si>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</si>
  <si>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</si>
  <si>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</si>
  <si>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</si>
  <si>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</si>
  <si>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</si>
  <si>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</si>
  <si>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</si>
  <si>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</si>
  <si>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</si>
  <si>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</si>
  <si>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</si>
  <si>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</si>
  <si>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</si>
  <si>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</si>
  <si>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</si>
  <si>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</si>
  <si>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</si>
  <si>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</si>
  <si>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</si>
  <si>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</si>
  <si>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</si>
  <si>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</si>
  <si>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</si>
  <si>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</si>
  <si>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</si>
  <si>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</si>
  <si>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</si>
  <si>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</si>
  <si>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</si>
  <si>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</si>
  <si>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</si>
  <si>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</si>
  <si>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</si>
  <si>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</si>
  <si>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</si>
  <si>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</si>
  <si>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</si>
  <si>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</si>
  <si>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</si>
  <si>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</si>
  <si>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</si>
  <si>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</si>
  <si>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</si>
  <si>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</si>
  <si>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</si>
  <si>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</si>
  <si>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</si>
  <si>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</si>
  <si>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</si>
  <si>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</si>
  <si>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</si>
  <si>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</si>
  <si>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</si>
  <si>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</si>
  <si>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</si>
  <si>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</si>
  <si>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</si>
  <si>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</si>
  <si>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</si>
  <si>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</si>
  <si>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</si>
  <si>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</si>
  <si>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</si>
  <si>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</si>
  <si>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</si>
  <si>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</si>
  <si>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</si>
  <si>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</si>
  <si>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</si>
  <si>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</si>
  <si>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</si>
  <si>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</si>
  <si>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</si>
  <si>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</si>
  <si>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</si>
  <si>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</si>
  <si>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</si>
  <si>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</si>
  <si>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</si>
  <si>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</si>
  <si>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</si>
  <si>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</si>
  <si>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</si>
  <si>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</si>
  <si>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</si>
  <si>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</si>
  <si>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</si>
  <si>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</si>
  <si>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</si>
  <si>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</si>
  <si>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</si>
  <si>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</si>
  <si>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</si>
  <si>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</si>
  <si>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</si>
  <si>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</si>
  <si>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</si>
  <si>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</si>
  <si>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</si>
  <si>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</si>
  <si>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</si>
  <si>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</si>
  <si>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</si>
  <si>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</si>
  <si>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</si>
  <si>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</si>
  <si>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</si>
  <si>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</si>
  <si>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</si>
  <si>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</si>
  <si>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</si>
  <si>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</si>
  <si>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</si>
  <si>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</si>
  <si>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</si>
  <si>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</si>
  <si>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</si>
  <si>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</si>
  <si>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</si>
  <si>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</si>
  <si>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</si>
  <si>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</si>
  <si>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</si>
  <si>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</si>
  <si>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</si>
  <si>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</si>
  <si>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</si>
  <si>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</si>
  <si>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</si>
  <si>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</si>
  <si>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</si>
  <si>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</si>
  <si>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</si>
  <si>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</si>
  <si>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</si>
  <si>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</si>
  <si>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</si>
  <si>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</si>
  <si>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</si>
  <si>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</si>
  <si>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</si>
  <si>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</si>
  <si>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</si>
  <si>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</si>
  <si>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</si>
  <si>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</si>
  <si>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</si>
  <si>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</si>
  <si>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</si>
  <si>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</si>
  <si>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</si>
  <si>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</si>
  <si>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</si>
  <si>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</si>
  <si>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</si>
  <si>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</si>
  <si>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</si>
  <si>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</si>
  <si>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</si>
  <si>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</si>
  <si>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</si>
  <si>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</si>
  <si>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</si>
  <si>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</si>
  <si>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</si>
  <si>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</si>
  <si>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</si>
  <si>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</si>
  <si>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</si>
  <si>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</si>
  <si>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</si>
  <si>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</si>
  <si>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</si>
  <si>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</si>
  <si>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</si>
  <si>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</si>
  <si>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</si>
  <si>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</si>
  <si>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</si>
  <si>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</si>
  <si>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</si>
  <si>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</si>
  <si>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</si>
  <si>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</si>
  <si>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</si>
  <si>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</si>
  <si>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</si>
  <si>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</si>
  <si>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</si>
  <si>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</si>
  <si>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</si>
  <si>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</si>
  <si>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</si>
  <si>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</si>
  <si>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</si>
  <si>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</si>
  <si>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</si>
  <si>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</si>
  <si>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</si>
  <si>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</si>
  <si>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</si>
  <si>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</si>
  <si>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</si>
  <si>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</si>
  <si>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</si>
  <si>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</si>
  <si>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</si>
  <si>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</si>
  <si>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</si>
  <si>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</si>
  <si>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</si>
  <si>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</si>
  <si>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</si>
  <si>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</si>
  <si>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</si>
  <si>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</si>
  <si>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</si>
  <si>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</si>
  <si>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</si>
  <si>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</si>
  <si>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</si>
  <si>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</si>
  <si>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</si>
  <si>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</si>
  <si>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</si>
  <si>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</si>
  <si>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</si>
  <si>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</si>
  <si>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</si>
  <si>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</si>
  <si>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</si>
  <si>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</si>
  <si>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</si>
  <si>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</si>
  <si>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</si>
  <si>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</si>
  <si>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</si>
  <si>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</si>
  <si>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</si>
  <si>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</si>
  <si>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</si>
  <si>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</si>
  <si>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</si>
  <si>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</si>
  <si>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</si>
  <si>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</si>
  <si>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</si>
  <si>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</si>
  <si>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</si>
  <si>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</si>
  <si>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</si>
  <si>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</si>
  <si>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</si>
  <si>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</si>
  <si>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</si>
  <si>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</si>
  <si>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</si>
  <si>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</si>
  <si>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</si>
  <si>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</si>
  <si>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</si>
  <si>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</si>
  <si>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</si>
  <si>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</si>
  <si>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</si>
  <si>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</si>
  <si>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</si>
  <si>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</si>
  <si>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</si>
  <si>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</si>
  <si>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</si>
  <si>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</si>
  <si>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</si>
  <si>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</si>
  <si>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</si>
  <si>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</si>
  <si>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</si>
  <si>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</si>
  <si>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</si>
  <si>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</si>
  <si>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</si>
  <si>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</si>
  <si>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</si>
  <si>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</si>
  <si>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</si>
  <si>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</si>
  <si>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</si>
  <si>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</si>
  <si>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</si>
  <si>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</si>
  <si>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</si>
  <si>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</si>
  <si>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</si>
  <si>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</si>
  <si>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</si>
  <si>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</si>
  <si>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</si>
  <si>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</si>
  <si>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</si>
  <si>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</si>
  <si>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</si>
  <si>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</si>
  <si>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</si>
  <si>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</si>
  <si>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</si>
  <si>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</si>
  <si>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</si>
  <si>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</si>
  <si>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</si>
  <si>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</si>
  <si>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</si>
  <si>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</si>
  <si>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</si>
  <si>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</si>
  <si>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</si>
  <si>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</si>
  <si>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</si>
  <si>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</si>
  <si>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</si>
  <si>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</si>
  <si>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</si>
  <si>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</si>
  <si>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</si>
  <si>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</si>
  <si>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</si>
  <si>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</si>
  <si>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</si>
  <si>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</si>
  <si>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</si>
  <si>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</si>
  <si>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</si>
  <si>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</si>
  <si>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</si>
  <si>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</si>
  <si>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</si>
  <si>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</si>
  <si>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</si>
  <si>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</si>
  <si>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</si>
  <si>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</si>
  <si>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</si>
  <si>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</si>
  <si>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</si>
  <si>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</si>
  <si>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</si>
  <si>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</si>
  <si>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</si>
  <si>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</si>
  <si>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</si>
  <si>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</si>
  <si>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</si>
  <si>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</si>
  <si>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</si>
  <si>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</si>
  <si>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</si>
  <si>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</si>
  <si>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</si>
  <si>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</si>
  <si>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</si>
  <si>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</si>
  <si>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</si>
  <si>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</si>
  <si>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</si>
  <si>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</si>
  <si>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</si>
  <si>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</si>
  <si>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</si>
  <si>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</si>
  <si>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</si>
  <si>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</si>
  <si>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</si>
  <si>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</si>
  <si>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</si>
  <si>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</si>
  <si>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</si>
  <si>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</si>
  <si>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</si>
  <si>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</si>
  <si>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</si>
  <si>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</si>
  <si>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</si>
  <si>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</si>
  <si>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</si>
  <si>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</si>
  <si>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</si>
  <si>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</si>
  <si>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</si>
  <si>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</si>
  <si>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</si>
  <si>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</si>
  <si>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</si>
  <si>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</si>
  <si>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</si>
  <si>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</si>
  <si>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</si>
  <si>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</si>
  <si>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</si>
  <si>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</si>
  <si>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</si>
  <si>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</si>
  <si>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</si>
  <si>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</si>
  <si>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</si>
  <si>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</si>
  <si>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</si>
  <si>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</si>
  <si>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</si>
  <si>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</si>
  <si>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</si>
  <si>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</si>
  <si>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</si>
  <si>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</si>
  <si>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</si>
  <si>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</si>
  <si>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</si>
  <si>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</si>
  <si>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</si>
  <si>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</si>
  <si>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</si>
  <si>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</si>
  <si>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</si>
  <si>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</si>
  <si>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</si>
  <si>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</si>
  <si>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</si>
  <si>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</si>
  <si>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</si>
  <si>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</si>
  <si>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</si>
  <si>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</si>
  <si>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</si>
  <si>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</si>
  <si>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</si>
  <si>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</si>
  <si>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</si>
  <si>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</si>
  <si>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</si>
  <si>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</si>
  <si>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</si>
  <si>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</si>
  <si>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</si>
  <si>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</si>
  <si>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</si>
  <si>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</si>
  <si>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</si>
  <si>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</si>
  <si>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</si>
  <si>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</si>
  <si>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</si>
  <si>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</si>
  <si>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</si>
  <si>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</si>
  <si>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</si>
  <si>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</si>
  <si>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</si>
  <si>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</si>
  <si>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</si>
  <si>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</si>
  <si>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</si>
  <si>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</si>
  <si>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</si>
  <si>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</si>
  <si>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</si>
  <si>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</si>
  <si>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</si>
  <si>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</si>
  <si>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</si>
  <si>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</si>
  <si>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</si>
  <si>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</si>
  <si>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</si>
  <si>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</si>
  <si>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</si>
  <si>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</si>
  <si>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</si>
  <si>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</si>
  <si>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</si>
  <si>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</si>
  <si>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</si>
  <si>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</si>
  <si>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</si>
  <si>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</si>
  <si>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</si>
  <si>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</si>
  <si>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</si>
  <si>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</si>
  <si>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</si>
  <si>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</si>
  <si>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</si>
  <si>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</si>
  <si>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</si>
  <si>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</si>
  <si>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</si>
  <si>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</si>
  <si>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</si>
  <si>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</si>
  <si>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</si>
  <si>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</si>
  <si>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</si>
  <si>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</si>
  <si>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</si>
  <si>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</si>
  <si>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</si>
  <si>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</si>
  <si>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</si>
  <si>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</si>
  <si>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</si>
  <si>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</si>
  <si>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</si>
  <si>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</si>
  <si>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</si>
  <si>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</si>
  <si>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</si>
  <si>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</si>
  <si>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</si>
  <si>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</si>
  <si>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</si>
  <si>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</si>
  <si>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</si>
  <si>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</si>
  <si>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</si>
  <si>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</si>
  <si>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</si>
  <si>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</si>
  <si>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</si>
  <si>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</si>
  <si>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</si>
  <si>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</si>
  <si>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</si>
  <si>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</si>
  <si>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</si>
  <si>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</si>
  <si>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</si>
  <si>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</si>
  <si>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</si>
  <si>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</si>
  <si>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</si>
  <si>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</si>
  <si>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</si>
  <si>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</si>
  <si>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</si>
  <si>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</si>
  <si>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</si>
  <si>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</si>
  <si>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</si>
  <si>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</si>
  <si>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</si>
  <si>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</si>
  <si>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</si>
  <si>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</si>
  <si>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</si>
  <si>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</si>
  <si>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</si>
  <si>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</si>
  <si>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</si>
  <si>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</si>
  <si>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</si>
  <si>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</si>
  <si>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</si>
  <si>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</si>
  <si>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</si>
  <si>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</si>
  <si>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</si>
  <si>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</si>
  <si>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</si>
  <si>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</si>
  <si>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</si>
  <si>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</si>
  <si>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</si>
  <si>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</si>
  <si>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</si>
  <si>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</si>
  <si>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</si>
  <si>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</si>
  <si>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</si>
  <si>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</si>
  <si>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</si>
  <si>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</si>
  <si>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</si>
  <si>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</si>
  <si>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</si>
  <si>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</si>
  <si>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</si>
  <si>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</si>
  <si>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</si>
  <si>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</si>
  <si>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</si>
  <si>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</si>
  <si>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</si>
  <si>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</si>
  <si>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</si>
  <si>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</si>
  <si>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</si>
  <si>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</si>
  <si>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</si>
  <si>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</si>
  <si>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</si>
  <si>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</si>
  <si>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</si>
  <si>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</si>
  <si>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</si>
  <si>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</si>
  <si>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</si>
  <si>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</si>
  <si>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</si>
  <si>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</si>
  <si>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</si>
  <si>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</si>
  <si>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</si>
  <si>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</si>
  <si>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</si>
  <si>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</si>
  <si>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</si>
  <si>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</si>
  <si>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</si>
  <si>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</si>
  <si>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</si>
  <si>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</si>
  <si>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</si>
  <si>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</si>
  <si>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</si>
  <si>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</si>
  <si>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</si>
  <si>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</si>
  <si>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</si>
  <si>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</si>
  <si>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</si>
  <si>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</si>
  <si>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</si>
  <si>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</si>
  <si>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</si>
  <si>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</si>
  <si>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</si>
  <si>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</si>
  <si>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</si>
  <si>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</si>
  <si>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</si>
  <si>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</si>
  <si>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</si>
  <si>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</si>
  <si>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</si>
  <si>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</si>
  <si>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</si>
  <si>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</si>
  <si>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</si>
  <si>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</si>
  <si>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</si>
  <si>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</si>
  <si>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</si>
  <si>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</si>
  <si>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</si>
  <si>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</si>
  <si>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</si>
  <si>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</si>
  <si>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</si>
  <si>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</si>
  <si>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</si>
  <si>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</si>
  <si>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</si>
  <si>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</si>
  <si>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</si>
  <si>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</si>
  <si>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</si>
  <si>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</si>
  <si>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</si>
  <si>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</si>
  <si>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</si>
  <si>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</si>
  <si>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</si>
  <si>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</si>
  <si>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</si>
  <si>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</si>
  <si>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</si>
  <si>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</si>
  <si>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</si>
  <si>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</si>
  <si>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</si>
  <si>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</si>
  <si>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</si>
  <si>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</si>
  <si>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</si>
  <si>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</si>
  <si>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</si>
  <si>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</si>
  <si>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</si>
  <si>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</si>
  <si>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</si>
  <si>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</si>
  <si>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</si>
  <si>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</si>
  <si>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</si>
  <si>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</si>
  <si>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</si>
  <si>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</si>
  <si>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</si>
  <si>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</si>
  <si>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</si>
  <si>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</si>
  <si>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</si>
  <si>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</si>
  <si>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</si>
  <si>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</si>
  <si>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</si>
  <si>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</si>
  <si>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</si>
  <si>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</si>
  <si>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</si>
  <si>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</si>
  <si>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</si>
  <si>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</si>
  <si>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</si>
  <si>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</si>
  <si>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</si>
  <si>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</si>
  <si>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</si>
  <si>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</si>
  <si>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</si>
  <si>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</si>
  <si>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</si>
  <si>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</si>
  <si>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</si>
  <si>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</si>
  <si>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</si>
  <si>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</si>
  <si>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</si>
  <si>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</si>
  <si>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</si>
  <si>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</si>
  <si>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</si>
  <si>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</si>
  <si>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</si>
  <si>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</si>
  <si>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</si>
  <si>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</si>
  <si>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</si>
  <si>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</si>
  <si>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</si>
  <si>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</si>
  <si>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</si>
  <si>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</si>
  <si>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</si>
  <si>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</si>
  <si>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</si>
  <si>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</si>
  <si>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</si>
  <si>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</si>
  <si>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</si>
  <si>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</si>
  <si>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</si>
  <si>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</si>
  <si>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</si>
  <si>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</si>
  <si>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</si>
  <si>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</si>
  <si>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</si>
  <si>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</si>
  <si>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</si>
  <si>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</si>
  <si>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</si>
  <si>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</si>
  <si>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</si>
  <si>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</si>
  <si>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</si>
  <si>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</si>
  <si>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</si>
  <si>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</si>
  <si>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</si>
  <si>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</si>
  <si>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</si>
  <si>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</si>
  <si>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</si>
  <si>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</si>
  <si>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</si>
  <si>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</si>
  <si>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</si>
  <si>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</si>
  <si>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</si>
  <si>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</si>
  <si>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</si>
  <si>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</si>
  <si>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</si>
  <si>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</si>
  <si>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</si>
  <si>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</si>
  <si>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</si>
  <si>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</si>
  <si>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</si>
  <si>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</si>
  <si>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</si>
  <si>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</si>
  <si>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</si>
  <si>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</si>
  <si>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</si>
  <si>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</si>
  <si>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</si>
  <si>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</si>
  <si>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</si>
  <si>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</si>
  <si>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</si>
  <si>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</si>
  <si>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</si>
  <si>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</si>
  <si>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</si>
  <si>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</si>
  <si>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</si>
  <si>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</si>
  <si>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</si>
  <si>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</si>
  <si>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</si>
  <si>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</si>
  <si>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</si>
  <si>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</si>
  <si>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</si>
  <si>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</si>
  <si>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</si>
  <si>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</si>
  <si>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</si>
  <si>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</si>
  <si>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</si>
  <si>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</si>
  <si>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</si>
  <si>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</si>
  <si>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</si>
  <si>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</si>
  <si>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</si>
  <si>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</si>
  <si>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</si>
  <si>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</si>
  <si>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</si>
  <si>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</si>
  <si>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</si>
  <si>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</si>
  <si>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</si>
  <si>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</si>
  <si>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</si>
  <si>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</si>
  <si>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</si>
  <si>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</si>
  <si>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</si>
  <si>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</si>
  <si>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</si>
  <si>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</si>
  <si>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</si>
  <si>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</si>
  <si>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</si>
  <si>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</si>
  <si>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</si>
  <si>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</si>
  <si>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</si>
  <si>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</si>
  <si>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</si>
  <si>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</si>
  <si>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</si>
  <si>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</si>
  <si>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</si>
  <si>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</si>
  <si>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</si>
  <si>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</si>
  <si>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</si>
  <si>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</si>
  <si>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</si>
  <si>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</si>
  <si>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</si>
  <si>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</si>
  <si>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</si>
  <si>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</si>
  <si>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</si>
  <si>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</si>
  <si>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</si>
  <si>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</si>
  <si>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</si>
  <si>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</si>
  <si>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</si>
  <si>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</si>
  <si>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</si>
  <si>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</si>
  <si>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</si>
  <si>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</si>
  <si>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</si>
  <si>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</si>
  <si>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</si>
  <si>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</si>
  <si>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</si>
  <si>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</si>
  <si>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</si>
  <si>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</si>
  <si>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</si>
  <si>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</si>
  <si>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</si>
  <si>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</si>
  <si>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</si>
  <si>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</si>
  <si>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</si>
  <si>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</si>
  <si>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</si>
  <si>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</si>
  <si>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</si>
  <si>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</si>
  <si>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</si>
  <si>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</si>
  <si>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</si>
  <si>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</si>
  <si>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</si>
  <si>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</si>
  <si>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</si>
  <si>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</si>
  <si>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</si>
  <si>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</si>
  <si>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</si>
  <si>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</si>
  <si>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</si>
  <si>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</si>
  <si>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</si>
  <si>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</si>
  <si>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</si>
  <si>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</si>
  <si>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</si>
  <si>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</si>
  <si>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</si>
  <si>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</si>
  <si>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</si>
  <si>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</si>
  <si>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</si>
  <si>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</si>
  <si>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</si>
  <si>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</si>
  <si>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</si>
  <si>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</si>
  <si>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</si>
  <si>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</si>
  <si>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</si>
  <si>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</si>
  <si>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</si>
  <si>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</si>
  <si>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</si>
  <si>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</si>
  <si>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</si>
  <si>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</si>
  <si>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</si>
  <si>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</si>
  <si>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</si>
  <si>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</si>
  <si>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</si>
  <si>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</si>
  <si>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</si>
  <si>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</si>
  <si>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</si>
  <si>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</si>
  <si>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</si>
  <si>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</si>
  <si>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</si>
  <si>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</si>
  <si>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</si>
  <si>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</si>
  <si>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</si>
  <si>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</si>
  <si>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</si>
  <si>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</si>
  <si>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</si>
  <si>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</si>
  <si>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</si>
  <si>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</si>
  <si>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</si>
  <si>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</si>
  <si>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</si>
  <si>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</si>
  <si>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</si>
  <si>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</si>
  <si>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</si>
  <si>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</si>
  <si>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</si>
  <si>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</si>
  <si>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</si>
  <si>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</si>
  <si>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</si>
  <si>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</si>
  <si>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</si>
  <si>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</si>
  <si>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</si>
  <si>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</si>
  <si>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</si>
  <si>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</si>
  <si>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</si>
  <si>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</si>
  <si>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</si>
  <si>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</si>
  <si>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</si>
  <si>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</si>
  <si>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</si>
  <si>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</si>
  <si>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</si>
  <si>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</si>
  <si>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</si>
  <si>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</si>
  <si>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</si>
  <si>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</si>
  <si>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</si>
  <si>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</si>
  <si>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</si>
  <si>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</si>
  <si>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</si>
  <si>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</si>
  <si>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</si>
  <si>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</si>
  <si>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</si>
  <si>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</si>
  <si>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</si>
  <si>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</si>
  <si>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</si>
  <si>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</si>
  <si>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</si>
  <si>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</si>
  <si>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</si>
  <si>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</si>
  <si>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</si>
  <si>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</si>
  <si>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</si>
  <si>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</si>
  <si>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</si>
  <si>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</si>
  <si>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</si>
  <si>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</si>
  <si>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</si>
  <si>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</si>
  <si>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</si>
  <si>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</si>
  <si>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</si>
  <si>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</si>
  <si>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</si>
  <si>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</si>
  <si>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</si>
  <si>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</si>
  <si>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</si>
  <si>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</si>
  <si>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</si>
  <si>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</si>
  <si>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</si>
  <si>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</si>
  <si>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</si>
  <si>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</si>
  <si>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</si>
  <si>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</si>
  <si>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</si>
  <si>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</si>
  <si>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</si>
  <si>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</si>
  <si>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</si>
  <si>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</si>
  <si>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</si>
  <si>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</si>
  <si>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</si>
  <si>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</si>
  <si>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</si>
  <si>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</si>
  <si>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</si>
  <si>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</si>
  <si>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</si>
  <si>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</si>
  <si>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</si>
  <si>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</si>
  <si>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</si>
  <si>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</si>
  <si>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</si>
  <si>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</si>
  <si>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</si>
  <si>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</si>
  <si>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</si>
  <si>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</si>
  <si>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</si>
  <si>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</si>
  <si>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</si>
  <si>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</si>
  <si>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</si>
  <si>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</si>
  <si>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</si>
  <si>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</si>
  <si>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</si>
  <si>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</si>
  <si>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</si>
  <si>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</si>
  <si>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</si>
  <si>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</si>
  <si>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</si>
  <si>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</si>
  <si>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</si>
  <si>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</si>
  <si>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</si>
  <si>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</si>
  <si>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</si>
  <si>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</si>
  <si>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</si>
  <si>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</si>
  <si>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</si>
  <si>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</si>
  <si>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</si>
  <si>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</si>
  <si>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</si>
  <si>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</si>
  <si>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</si>
  <si>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</si>
  <si>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</si>
  <si>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</si>
  <si>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</si>
  <si>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</si>
  <si>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</si>
  <si>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</si>
  <si>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</si>
  <si>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</si>
  <si>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</si>
  <si>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</si>
  <si>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</si>
  <si>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</si>
  <si>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</si>
  <si>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</si>
  <si>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</si>
  <si>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</si>
  <si>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</si>
  <si>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</si>
  <si>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</si>
  <si>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</si>
  <si>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</si>
  <si>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</si>
  <si>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</si>
  <si>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</si>
  <si>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</si>
  <si>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</si>
  <si>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</si>
  <si>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</si>
  <si>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</si>
  <si>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</si>
  <si>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</si>
  <si>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</si>
  <si>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</si>
  <si>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</si>
  <si>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</si>
  <si>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</si>
  <si>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</si>
  <si>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</si>
  <si>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</si>
  <si>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</si>
  <si>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</si>
  <si>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</si>
  <si>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</si>
  <si>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</si>
  <si>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</si>
  <si>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</si>
  <si>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</si>
  <si>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</si>
  <si>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</si>
  <si>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</si>
  <si>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</si>
  <si>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</si>
  <si>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</si>
  <si>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</si>
  <si>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</si>
  <si>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</si>
  <si>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</si>
  <si>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</si>
  <si>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</si>
  <si>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</si>
  <si>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</si>
  <si>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</si>
  <si>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</si>
  <si>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</si>
  <si>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</si>
  <si>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</si>
  <si>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</si>
  <si>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</si>
  <si>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</si>
  <si>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</si>
  <si>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</si>
  <si>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</si>
  <si>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</si>
  <si>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</si>
  <si>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</si>
  <si>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</si>
  <si>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</si>
  <si>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</si>
  <si>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</si>
  <si>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</si>
  <si>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</si>
  <si>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</si>
  <si>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</si>
  <si>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</si>
  <si>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</si>
  <si>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</si>
  <si>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</si>
  <si>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</si>
  <si>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</si>
  <si>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</si>
  <si>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</si>
  <si>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</si>
  <si>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</si>
  <si>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</si>
  <si>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</si>
  <si>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</si>
  <si>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</si>
  <si>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</si>
  <si>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</si>
  <si>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</si>
  <si>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</si>
  <si>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</si>
  <si>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</si>
  <si>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</si>
  <si>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</si>
  <si>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</si>
  <si>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</si>
  <si>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</si>
  <si>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</si>
  <si>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</si>
  <si>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</si>
  <si>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</si>
  <si>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</si>
  <si>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</si>
  <si>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</si>
  <si>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</si>
  <si>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</si>
  <si>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</si>
  <si>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</si>
  <si>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</si>
  <si>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</si>
  <si>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</si>
  <si>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</si>
  <si>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</si>
  <si>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</si>
  <si>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</si>
  <si>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</si>
  <si>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</si>
  <si>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</si>
  <si>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</si>
  <si>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</si>
  <si>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</si>
  <si>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</si>
  <si>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</si>
  <si>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</si>
  <si>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</si>
  <si>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</si>
  <si>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</si>
  <si>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</si>
  <si>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</si>
  <si>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</si>
  <si>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</si>
  <si>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</si>
  <si>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</si>
  <si>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</si>
  <si>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</si>
  <si>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</si>
  <si>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</si>
  <si>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</si>
  <si>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</si>
  <si>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</si>
  <si>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</si>
  <si>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</si>
  <si>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</si>
  <si>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</si>
  <si>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</si>
  <si>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</si>
  <si>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</si>
  <si>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</si>
  <si>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</si>
  <si>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</si>
  <si>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</si>
  <si>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</si>
  <si>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</si>
  <si>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</si>
  <si>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</si>
  <si>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</si>
  <si>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</si>
  <si>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</si>
  <si>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</si>
  <si>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</si>
  <si>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</si>
  <si>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</si>
  <si>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</si>
  <si>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</si>
  <si>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</si>
  <si>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</si>
  <si>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</si>
  <si>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</si>
  <si>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</si>
  <si>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</si>
  <si>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</si>
  <si>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</si>
  <si>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</si>
  <si>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</si>
  <si>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</si>
  <si>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</si>
  <si>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</si>
  <si>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</si>
  <si>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</si>
  <si>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</si>
  <si>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</si>
  <si>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</si>
  <si>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</si>
  <si>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</si>
  <si>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</si>
  <si>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</si>
  <si>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</si>
  <si>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</si>
  <si>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</si>
  <si>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</si>
  <si>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</si>
  <si>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</si>
  <si>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</si>
  <si>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</si>
  <si>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</si>
  <si>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</si>
  <si>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</si>
  <si>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</si>
  <si>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</si>
  <si>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</si>
  <si>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</si>
  <si>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</si>
  <si>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</si>
  <si>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</si>
  <si>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</si>
  <si>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</si>
  <si>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</si>
  <si>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</si>
  <si>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</si>
  <si>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</si>
  <si>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</si>
  <si>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</si>
  <si>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</si>
  <si>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</si>
  <si>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</si>
  <si>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</si>
  <si>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</si>
  <si>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</si>
  <si>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</si>
  <si>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</si>
  <si>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</si>
  <si>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</si>
  <si>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</si>
  <si>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</si>
  <si>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</si>
  <si>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</si>
  <si>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</si>
  <si>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</si>
  <si>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</si>
  <si>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</si>
  <si>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</si>
  <si>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</si>
  <si>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</si>
  <si>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</si>
  <si>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</si>
  <si>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</si>
  <si>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</si>
  <si>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</si>
  <si>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</si>
  <si>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</si>
  <si>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</si>
  <si>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</si>
  <si>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</si>
  <si>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</si>
  <si>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</si>
  <si>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</si>
  <si>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</si>
  <si>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</si>
  <si>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</si>
  <si>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</si>
  <si>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</si>
  <si>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</si>
  <si>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</si>
  <si>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</si>
  <si>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</si>
  <si>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</si>
  <si>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</si>
  <si>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</si>
  <si>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</si>
  <si>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</si>
  <si>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</si>
  <si>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</si>
  <si>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</si>
  <si>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</si>
  <si>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</si>
  <si>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</si>
  <si>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</si>
  <si>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</si>
  <si>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</si>
  <si>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</si>
  <si>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</si>
  <si>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</si>
  <si>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</si>
  <si>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</si>
  <si>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</si>
  <si>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</si>
  <si>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</si>
  <si>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</si>
  <si>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</si>
  <si>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</si>
  <si>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</si>
  <si>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</si>
  <si>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</si>
  <si>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</si>
  <si>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</si>
  <si>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</si>
  <si>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</si>
  <si>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</si>
  <si>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</si>
  <si>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</si>
  <si>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</si>
  <si>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</si>
  <si>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</si>
  <si>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</si>
  <si>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</si>
  <si>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</si>
  <si>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</si>
  <si>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</si>
  <si>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</si>
  <si>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</si>
  <si>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</si>
  <si>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</si>
  <si>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</si>
  <si>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</si>
  <si>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</si>
  <si>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</si>
  <si>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</si>
  <si>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</si>
  <si>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</si>
  <si>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</si>
  <si>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</si>
  <si>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</si>
  <si>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</si>
  <si>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</si>
  <si>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</si>
  <si>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</si>
  <si>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</si>
  <si>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</si>
  <si>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</si>
  <si>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</si>
  <si>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</si>
  <si>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</si>
  <si>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</si>
  <si>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</si>
  <si>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</si>
  <si>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</si>
  <si>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</si>
  <si>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</si>
  <si>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</si>
  <si>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</si>
  <si>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</si>
  <si>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</si>
  <si>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</si>
  <si>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</si>
  <si>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</si>
  <si>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</si>
  <si>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</si>
  <si>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</si>
  <si>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</si>
  <si>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</si>
  <si>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</si>
  <si>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</si>
  <si>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</si>
  <si>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</si>
  <si>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</si>
  <si>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</si>
  <si>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</si>
  <si>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</si>
  <si>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</si>
  <si>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</si>
  <si>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</si>
  <si>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</si>
  <si>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</si>
  <si>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</si>
  <si>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</si>
  <si>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</si>
  <si>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</si>
  <si>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</si>
  <si>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</si>
  <si>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</si>
  <si>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</si>
  <si>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</si>
  <si>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</si>
  <si>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</si>
  <si>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</si>
  <si>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</si>
  <si>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</si>
  <si>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</si>
  <si>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</si>
  <si>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</si>
  <si>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</si>
  <si>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</si>
  <si>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</si>
  <si>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</si>
  <si>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</si>
  <si>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</si>
  <si>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</si>
  <si>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</si>
  <si>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</si>
  <si>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</si>
  <si>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</si>
  <si>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</si>
  <si>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</si>
  <si>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</si>
  <si>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</si>
  <si>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</si>
  <si>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</si>
  <si>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</si>
  <si>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</si>
  <si>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</si>
  <si>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</si>
  <si>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</si>
  <si>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</si>
  <si>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</si>
  <si>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</si>
  <si>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</si>
  <si>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</si>
  <si>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</si>
  <si>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</si>
  <si>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</si>
  <si>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</si>
  <si>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</si>
  <si>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</si>
  <si>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</si>
  <si>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</si>
  <si>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</si>
  <si>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</si>
  <si>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</si>
  <si>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</si>
  <si>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</si>
  <si>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</si>
  <si>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</si>
  <si>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</si>
  <si>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</si>
  <si>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</si>
  <si>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</si>
  <si>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</si>
  <si>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</si>
  <si>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</si>
  <si>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</si>
  <si>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</si>
  <si>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</si>
  <si>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</si>
  <si>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</si>
  <si>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</si>
  <si>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</si>
  <si>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</si>
  <si>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</si>
  <si>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</si>
  <si>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</si>
  <si>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</si>
  <si>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</si>
  <si>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</si>
  <si>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</si>
  <si>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</si>
  <si>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</si>
  <si>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</si>
  <si>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</si>
  <si>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</si>
  <si>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</si>
  <si>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</si>
  <si>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</si>
  <si>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</si>
  <si>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</si>
  <si>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</si>
  <si>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</si>
  <si>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</si>
  <si>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</si>
  <si>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</si>
  <si>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</si>
  <si>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</si>
  <si>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</si>
  <si>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</si>
  <si>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</si>
  <si>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</si>
  <si>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</si>
  <si>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</si>
  <si>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</si>
  <si>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</si>
  <si>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</si>
  <si>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</si>
  <si>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</si>
  <si>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</si>
  <si>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</si>
  <si>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</si>
  <si>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</si>
  <si>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</si>
  <si>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</si>
  <si>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</si>
  <si>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</si>
  <si>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</si>
  <si>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</si>
  <si>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</si>
  <si>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</si>
  <si>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</si>
  <si>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</si>
  <si>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</si>
  <si>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</si>
  <si>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</si>
  <si>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</si>
  <si>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</si>
  <si>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</si>
  <si>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</si>
  <si>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</si>
  <si>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</si>
  <si>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</si>
  <si>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</si>
  <si>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</si>
  <si>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</si>
  <si>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</si>
  <si>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</si>
  <si>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</si>
  <si>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</si>
  <si>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</si>
  <si>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</si>
  <si>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</si>
  <si>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</si>
  <si>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</si>
  <si>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</si>
  <si>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</si>
  <si>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</si>
  <si>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</si>
  <si>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</si>
  <si>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</si>
  <si>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</si>
  <si>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</si>
  <si>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</si>
  <si>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</si>
  <si>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</si>
  <si>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</si>
  <si>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</si>
  <si>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</si>
  <si>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</si>
  <si>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</si>
  <si>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</si>
  <si>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</si>
  <si>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</si>
  <si>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</si>
  <si>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</si>
  <si>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</si>
  <si>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</si>
  <si>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</si>
  <si>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</si>
  <si>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</si>
  <si>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</si>
  <si>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</si>
  <si>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</si>
  <si>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</si>
  <si>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</si>
  <si>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</si>
  <si>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</si>
  <si>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</si>
  <si>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</si>
  <si>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</si>
  <si>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</si>
  <si>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</si>
  <si>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</si>
  <si>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</si>
  <si>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</si>
  <si>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</si>
  <si>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</si>
  <si>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</si>
  <si>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</si>
  <si>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</si>
  <si>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</si>
  <si>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</si>
  <si>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</si>
  <si>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</si>
  <si>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</si>
  <si>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</si>
  <si>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</si>
  <si>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</si>
  <si>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</si>
  <si>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</si>
  <si>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</si>
  <si>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</si>
  <si>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</si>
  <si>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</si>
  <si>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</si>
  <si>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</si>
  <si>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</si>
  <si>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</si>
  <si>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</si>
  <si>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</si>
  <si>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</si>
  <si>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</si>
  <si>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</si>
  <si>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</si>
  <si>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</si>
  <si>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</si>
  <si>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</si>
  <si>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</si>
  <si>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</si>
  <si>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</si>
  <si>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</si>
  <si>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</si>
  <si>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</si>
  <si>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</si>
  <si>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</si>
  <si>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</si>
  <si>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</si>
  <si>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</si>
  <si>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</si>
  <si>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</si>
  <si>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</si>
  <si>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</si>
  <si>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</si>
  <si>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</si>
  <si>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</si>
  <si>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</si>
  <si>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</si>
  <si>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</si>
  <si>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</si>
  <si>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</si>
  <si>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</si>
  <si>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</si>
  <si>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</si>
  <si>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</si>
  <si>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</si>
  <si>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</si>
  <si>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</si>
  <si>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</si>
  <si>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</si>
  <si>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</si>
  <si>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</si>
  <si>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</si>
  <si>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</si>
  <si>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</si>
  <si>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</si>
  <si>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</si>
  <si>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</si>
  <si>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</si>
  <si>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</si>
  <si>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</si>
  <si>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</si>
  <si>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</si>
  <si>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</si>
  <si>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</si>
  <si>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</si>
  <si>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</si>
  <si>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</si>
  <si>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</si>
  <si>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</si>
  <si>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</si>
  <si>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</si>
  <si>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</si>
  <si>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</si>
  <si>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</si>
  <si>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</si>
  <si>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</si>
  <si>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</si>
  <si>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</si>
  <si>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</si>
  <si>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</si>
  <si>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</si>
  <si>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</si>
  <si>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</si>
  <si>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</si>
  <si>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</si>
  <si>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</si>
  <si>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</si>
  <si>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</si>
  <si>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</si>
  <si>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</si>
  <si>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</si>
  <si>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</si>
  <si>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</si>
  <si>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</si>
  <si>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</si>
  <si>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</si>
  <si>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</si>
  <si>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</si>
  <si>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</si>
  <si>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</si>
  <si>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</si>
  <si>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</si>
  <si>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</si>
  <si>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</si>
  <si>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</si>
  <si>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</si>
  <si>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</si>
  <si>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</si>
  <si>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</si>
  <si>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</si>
  <si>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</si>
  <si>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</si>
  <si>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</si>
  <si>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</si>
  <si>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</si>
  <si>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</si>
  <si>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</si>
  <si>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</si>
  <si>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</si>
  <si>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</si>
  <si>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</si>
  <si>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</si>
  <si>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</si>
  <si>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</si>
  <si>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</si>
  <si>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</si>
  <si>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</si>
  <si>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</si>
  <si>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</si>
  <si>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</si>
  <si>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</si>
  <si>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</si>
  <si>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</si>
  <si>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</si>
  <si>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</si>
  <si>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</si>
  <si>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</si>
  <si>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</si>
  <si>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</si>
  <si>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</si>
  <si>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</si>
  <si>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</si>
  <si>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</si>
  <si>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</si>
  <si>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</si>
  <si>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</si>
  <si>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</si>
  <si>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</si>
  <si>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</si>
  <si>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</si>
  <si>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</si>
  <si>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</si>
  <si>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</si>
  <si>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</si>
  <si>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</si>
  <si>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</si>
  <si>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</si>
  <si>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</si>
  <si>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</si>
  <si>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</si>
  <si>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</si>
  <si>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</si>
  <si>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</si>
  <si>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</si>
  <si>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</si>
  <si>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</si>
  <si>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</si>
  <si>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</si>
  <si>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</si>
  <si>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</si>
  <si>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</si>
  <si>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</si>
  <si>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</si>
  <si>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</si>
  <si>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</si>
  <si>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</si>
  <si>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</si>
  <si>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</si>
  <si>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</si>
  <si>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</si>
  <si>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</si>
  <si>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</si>
  <si>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</si>
  <si>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</si>
  <si>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</si>
  <si>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</si>
  <si>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</si>
  <si>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</si>
  <si>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</si>
  <si>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</si>
  <si>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</si>
  <si>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</si>
  <si>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</si>
  <si>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</si>
  <si>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</si>
  <si>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</si>
  <si>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</si>
  <si>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</si>
  <si>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</si>
  <si>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</si>
  <si>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</si>
  <si>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</si>
  <si>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</si>
  <si>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</si>
  <si>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</si>
  <si>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</si>
  <si>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</si>
  <si>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</si>
  <si>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</si>
  <si>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</si>
  <si>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</si>
  <si>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</si>
  <si>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</si>
  <si>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</si>
  <si>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</si>
  <si>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</si>
  <si>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</si>
  <si>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</si>
  <si>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</si>
  <si>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</si>
  <si>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</si>
  <si>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</si>
  <si>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</si>
  <si>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</si>
  <si>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</si>
  <si>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</si>
  <si>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</si>
  <si>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</si>
  <si>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</si>
  <si>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</si>
  <si>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</si>
  <si>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</si>
  <si>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</si>
  <si>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</si>
  <si>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</si>
  <si>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</si>
  <si>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</si>
  <si>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</si>
  <si>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</si>
  <si>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</si>
  <si>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</si>
  <si>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</si>
  <si>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</si>
  <si>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</si>
  <si>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</si>
  <si>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</si>
  <si>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</si>
  <si>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</si>
  <si>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</si>
  <si>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</si>
  <si>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</si>
  <si>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</si>
  <si>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</si>
  <si>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</si>
  <si>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</si>
  <si>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</si>
  <si>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</si>
  <si>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</si>
  <si>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</si>
  <si>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</si>
  <si>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</si>
  <si>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</si>
  <si>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</si>
  <si>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</si>
  <si>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</si>
  <si>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</si>
  <si>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</si>
  <si>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</si>
  <si>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</si>
  <si>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</si>
  <si>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</si>
  <si>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</si>
  <si>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</si>
  <si>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</si>
  <si>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</si>
  <si>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</si>
  <si>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</si>
  <si>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</si>
  <si>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</si>
  <si>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</si>
  <si>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</si>
  <si>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</si>
  <si>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</si>
  <si>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</si>
  <si>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</si>
  <si>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</si>
  <si>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</si>
  <si>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</si>
  <si>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</si>
  <si>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</si>
  <si>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</si>
  <si>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</si>
  <si>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</si>
  <si>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</si>
  <si>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</si>
  <si>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</si>
  <si>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</si>
  <si>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</si>
  <si>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</si>
  <si>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</si>
  <si>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</si>
  <si>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</si>
  <si>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</si>
  <si>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</si>
  <si>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</si>
  <si>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</si>
  <si>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</si>
  <si>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</si>
  <si>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</si>
  <si>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</si>
  <si>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</si>
  <si>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</si>
  <si>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</si>
  <si>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</si>
  <si>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</si>
  <si>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</si>
  <si>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</si>
  <si>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</si>
  <si>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</si>
  <si>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</si>
  <si>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</si>
  <si>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</si>
  <si>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</si>
  <si>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</si>
  <si>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</si>
  <si>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</si>
  <si>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</si>
  <si>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</si>
  <si>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</si>
  <si>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</si>
  <si>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</si>
  <si>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</si>
  <si>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</si>
  <si>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</si>
  <si>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</si>
  <si>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</si>
  <si>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</si>
  <si>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</si>
  <si>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</si>
  <si>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</si>
  <si>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</si>
  <si>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</si>
  <si>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</si>
  <si>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</si>
  <si>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</si>
  <si>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</si>
  <si>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</si>
  <si>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</si>
  <si>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</si>
  <si>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</si>
  <si>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</si>
  <si>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</si>
  <si>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</si>
  <si>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</si>
  <si>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</si>
  <si>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</si>
  <si>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</si>
  <si>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</si>
  <si>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</si>
  <si>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</si>
  <si>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</si>
  <si>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</si>
  <si>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</si>
  <si>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</si>
  <si>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</si>
  <si>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</si>
  <si>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</si>
  <si>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</si>
  <si>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</si>
  <si>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</si>
  <si>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</si>
  <si>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</si>
  <si>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</si>
  <si>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</si>
  <si>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</si>
  <si>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</si>
  <si>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</si>
  <si>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</si>
  <si>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</si>
  <si>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</si>
  <si>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</si>
  <si>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</si>
  <si>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</si>
  <si>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</si>
  <si>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</si>
  <si>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</si>
  <si>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</si>
  <si>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</si>
  <si>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</si>
  <si>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</si>
  <si>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</si>
  <si>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</si>
  <si>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</si>
  <si>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</si>
  <si>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</si>
  <si>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</si>
  <si>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</si>
  <si>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</si>
  <si>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</si>
  <si>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</si>
  <si>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</si>
  <si>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</si>
  <si>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</si>
  <si>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</si>
  <si>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</si>
  <si>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</si>
  <si>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</si>
  <si>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</si>
  <si>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</si>
  <si>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</si>
  <si>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</si>
  <si>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</si>
  <si>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</si>
  <si>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</si>
  <si>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</si>
  <si>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</si>
  <si>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</si>
  <si>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</si>
  <si>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</si>
  <si>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</si>
  <si>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</si>
  <si>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</si>
  <si>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</si>
  <si>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</si>
  <si>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</si>
  <si>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</si>
  <si>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</si>
  <si>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</si>
  <si>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</si>
  <si>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</si>
  <si>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</si>
  <si>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</si>
  <si>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</si>
  <si>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</si>
  <si>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</si>
  <si>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</si>
  <si>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</si>
  <si>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</si>
  <si>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</si>
  <si>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</si>
  <si>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</si>
  <si>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</si>
  <si>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</si>
  <si>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</si>
  <si>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</si>
  <si>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</si>
  <si>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</si>
  <si>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</si>
  <si>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</si>
  <si>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</si>
  <si>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</si>
  <si>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</si>
  <si>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</si>
  <si>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</si>
  <si>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</si>
  <si>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</si>
  <si>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</si>
  <si>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</si>
  <si>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</si>
  <si>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</si>
  <si>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</si>
  <si>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</si>
  <si>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</si>
  <si>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</si>
  <si>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</si>
  <si>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</si>
  <si>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</si>
  <si>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</si>
  <si>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</si>
  <si>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</si>
  <si>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</si>
  <si>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</si>
  <si>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</si>
  <si>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</si>
  <si>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</si>
  <si>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</si>
  <si>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</si>
  <si>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</si>
  <si>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</si>
  <si>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</si>
  <si>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</si>
  <si>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</si>
  <si>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</si>
  <si>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</si>
  <si>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</si>
  <si>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</si>
  <si>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</si>
  <si>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</si>
  <si>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</si>
  <si>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</si>
  <si>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</si>
  <si>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</si>
  <si>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</si>
  <si>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</si>
  <si>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</si>
  <si>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</si>
  <si>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</si>
  <si>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</si>
  <si>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</si>
  <si>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</si>
  <si>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</si>
  <si>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</si>
  <si>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</si>
  <si>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</si>
  <si>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</si>
  <si>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</si>
  <si>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</si>
  <si>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</si>
  <si>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</si>
  <si>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</si>
  <si>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</si>
  <si>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</si>
  <si>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</si>
  <si>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</si>
  <si>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</si>
  <si>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</si>
  <si>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</si>
  <si>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</si>
  <si>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</si>
  <si>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</si>
  <si>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</si>
  <si>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</si>
  <si>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</si>
  <si>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</si>
  <si>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</si>
  <si>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</si>
  <si>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</si>
  <si>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</si>
  <si>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</si>
  <si>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</si>
  <si>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</si>
  <si>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</si>
  <si>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</si>
  <si>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</si>
  <si>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</si>
  <si>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</si>
  <si>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</si>
  <si>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</si>
  <si>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</si>
  <si>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</si>
  <si>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</si>
  <si>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</si>
  <si>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</si>
  <si>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</si>
  <si>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</si>
  <si>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</si>
  <si>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</si>
  <si>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</si>
  <si>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</si>
  <si>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</si>
  <si>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</si>
  <si>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</si>
  <si>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</si>
  <si>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</si>
  <si>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</si>
  <si>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</si>
  <si>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</si>
  <si>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</si>
  <si>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</si>
  <si>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</si>
  <si>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</si>
  <si>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</si>
  <si>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</si>
  <si>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</si>
  <si>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</si>
  <si>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</si>
  <si>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PCM-20251201-00000169</t>
  </si>
  <si>
    <t xml:space="preserve">team moved need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</si>
  <si>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</si>
  <si>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</si>
  <si>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</si>
  <si>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</si>
  <si>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</si>
  <si>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</si>
  <si>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</si>
  <si>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</si>
  <si>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</si>
  <si>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</si>
  <si>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</si>
  <si>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</si>
  <si>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</si>
  <si>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</si>
  <si>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</si>
  <si>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</si>
  <si>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</si>
  <si>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</si>
  <si>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</si>
  <si>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</si>
  <si>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</si>
  <si>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</si>
  <si>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</si>
  <si>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</si>
  <si>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</si>
  <si>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</si>
  <si>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</si>
  <si>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</si>
  <si>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</si>
  <si>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</si>
  <si>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</si>
  <si>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</si>
  <si>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</si>
  <si>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</si>
  <si>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</si>
  <si>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</si>
  <si>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</si>
  <si>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</si>
  <si>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</si>
  <si>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</si>
  <si>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</si>
  <si>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</si>
  <si>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</si>
  <si>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</si>
  <si>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</si>
  <si>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</si>
  <si>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</si>
  <si>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</si>
  <si>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</si>
  <si>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</si>
  <si>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</si>
  <si>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</si>
  <si>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</si>
  <si>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</si>
  <si>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</si>
  <si>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</si>
  <si>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</si>
  <si>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</si>
  <si>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</si>
  <si>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</si>
  <si>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</si>
  <si>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</si>
  <si>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</si>
  <si>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</si>
  <si>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</si>
  <si>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</si>
  <si>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</si>
  <si>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</si>
  <si>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</si>
  <si>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</si>
  <si>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</si>
  <si>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</si>
  <si>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</si>
  <si>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</si>
  <si>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</si>
  <si>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</si>
  <si>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</si>
  <si>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</si>
  <si>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</si>
  <si>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</si>
  <si>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</si>
  <si>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</si>
  <si>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</si>
  <si>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</si>
  <si>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</si>
  <si>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SCECO Blackout in area, Team will cover.</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</si>
  <si>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</si>
  <si>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</si>
  <si>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</si>
  <si>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</si>
  <si>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</si>
  <si>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</si>
  <si>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</si>
  <si>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</si>
  <si>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</si>
  <si>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</si>
  <si>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PCM-20251201-00000068</t>
  </si>
  <si>
    <t>EM team at site</t>
  </si>
  <si>
    <t>PCM-20251201-00000152</t>
  </si>
  <si>
    <t>Site has limited access at the night, team will check at morning.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</si>
</sst>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1" totalsRowShown="0" headerRowDxfId="172" dataDxfId="171" headerRowBorderDxfId="169" tableBorderDxfId="170" totalsRowBorderDxfId="168">
  <autoFilter ref="A1:L22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6" totalsRowShown="0" headerRowDxfId="155" dataDxfId="154" headerRowBorderDxfId="152" tableBorderDxfId="153" totalsRowBorderDxfId="151">
  <autoFilter ref="A1:CJ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6" totalsRowShown="0" headerRowDxfId="46" dataDxfId="45" headerRowBorderDxfId="43" tableBorderDxfId="44" totalsRowBorderDxfId="42">
  <autoFilter ref="A1:L2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1"/>
  <sheetViews>
    <sheetView tabSelected="1" workbookViewId="0">
      <selection activeCell="K3" sqref="K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329.18676620370388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21412</v>
      </c>
      <c r="E3" s="127" t="s">
        <v>39106</v>
      </c>
      <c r="F3" s="126">
        <v>45992.125532407408</v>
      </c>
      <c r="G3" s="125">
        <f ca="1">IFERROR(NOW()-F3,"-")</f>
        <v>9.6597222218406387E-3</v>
      </c>
      <c r="H3" s="126">
        <v>45992.125509259262</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45992.13519212963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45992.13519212963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45992.13519212963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45992.13519212963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45992.13519212963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45992.13519212963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45992.13519212963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45992.13519212963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45992.13519212963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45992.13519212963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45992.13519212963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45992.13519212963</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45992.13519212963</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45992.13519212963</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45992.13519212963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45992.13519212963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45992.13519212963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45992.13519212963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45992.13519212963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45992.13519212963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45992.13519212963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45992.13519212963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45992.13519212963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45992.13519212963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45992.13519212963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45992.13519212963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45992.13519212963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45992.13519212963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45992.13519212963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45992.13519212963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45992.13519212963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45992.13519212963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45992.13519212963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45992.13519212963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45992.13519212963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45992.13519212963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45992.13519212963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45992.13519212963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45992.13519212963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45992.13519212963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45992.13519212963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45992.13519212963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45992.13519212963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45992.13519212963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45992.13519212963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45992.13519212963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45992.13519212963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45992.13519212963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45992.13519212963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45992.13519212963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45992.13519212963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45992.13519212963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45992.13519212963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45992.13519212963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45992.13519212963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45992.13519212963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45992.13519212963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45992.13519212963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45992.13519212963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45992.13519212963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45992.13519212963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45992.13519212963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45992.13519212963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45992.13519212963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45992.13519212963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45992.13519212963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45992.13519212963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45992.13519212963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45992.13519212963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45992.13519212963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45992.13519212963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45992.13519212963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45992.13519212963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45992.13519212963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45992.13519212963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45992.13519212963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45992.13519212963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45992.13519212963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45992.13519212963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45992.13519212963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45992.13519212963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45992.13519212963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45992.13519212963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45992.13519212963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45992.13519212963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45992.13519212963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45992.13519212963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45992.13519212963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45992.13519212963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45992.13519212963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45992.13519212963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45992.13519212963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45992.13519212963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45992.13519212963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45992.13519212963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45992.13519212963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45992.13519212963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45992.13519212963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45992.13519212963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45992.13519212963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45992.13519212963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45992.13519212963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45992.13519212963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45992.13519212963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45992.13519212963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45992.13519212963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45992.13519212963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45992.13519212963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45992.13519212963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45992.13519212963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45992.13519212963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45992.13519212963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45992.13519212963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45992.13519212963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45992.13519212963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45992.13519212963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45992.13519212963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45992.13519212963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45992.13519212963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45992.13519212963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45992.13519212963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45992.13519212963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45992.13519212963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45992.13519212963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45992.13519212963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45992.13519212963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45992.13519212963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45992.13519212963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45992.13519212963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45992.13519212963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45992.13519212963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45992.13519212963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45992.13519212963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45992.13519212963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45992.13519212963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45992.13519212963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45992.13519212963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45992.13519212963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45992.13519212963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45992.13519212963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45992.13519212963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45992.13519212963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45992.13519212963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45992.13519212963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45992.13519212963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45992.13519212963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45992.13519212963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45992.13519212963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45992.13519212963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45992.13519212963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45992.13519212963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45992.13519212963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45992.13519212963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45992.13519212963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45992.13519212963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45992.13519212963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45992.13519212963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45992.13519212963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45992.13519212963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45992.13519212963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45992.13519212963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45992.13519212963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45992.13519212963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45992.13519212963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45992.13519212963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45992.13519212963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45992.13519212963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45992.13519212963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45992.13519212963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45992.13519212963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45992.13519212963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45992.13519212963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45992.13519212963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45992.13519212963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45992.13519212963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45992.13519212963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45992.13519212963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45992.13519212963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45992.13519212963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45992.13519212963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45992.13519212963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45992.13519212963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45992.13519212963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45992.13519212963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45992.13519212963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45992.13519212963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45992.13519212963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45992.13519212963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45992.13519212963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45992.13519212963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45992.13519212963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45992.13519212963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45992.13519212963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45992.13519212963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45992.13519212963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45992.13519212963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45992.13519212963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45992.13519212963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45992.13519212963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45992.13519212963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45992.13519212963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45992.13519212963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45992.13519212963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45992.13519212963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45992.13519212963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45992.13519212963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45992.13519212963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45992.13519212963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45992.13519212963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45992.13519212963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45992.13519212963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45992.13519212963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45992.13519212963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45992.13519212963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45992.13519212963</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45992.13519212963</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45992.13519212963</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45992.13519212963</v>
      </c>
      <c r="H221" s="126"/>
      <c r="I221" s="128" t="str">
        <f>IFERROR(VLOOKUP(D221,DB!A:F,6,0),"")</f>
        <v/>
      </c>
      <c r="J221" s="128" t="str">
        <f>IFERROR(VLOOKUP(D221,DB!A:G,7,0),"")</f>
        <v/>
      </c>
      <c r="K221" s="124"/>
      <c r="L221" s="123" t="str">
        <f>IFERROR(VLOOKUP(D221,DB!A:I,9,0),"")</f>
        <v/>
      </c>
    </row>
  </sheetData>
  <customSheetViews>
    <customSheetView guid="{F6042A99-DD27-4453-835D-0834D95730CC}" filter="1" showAutoFilter="1">
      <pageMargins left="0" right="0" top="0" bottom="0" header="0" footer="0"/>
      <autoFilter ref="B1:M1" xr:uid="{30F2D64C-5AF5-45B5-A13B-A1E0C062009A}"/>
    </customSheetView>
  </customSheetViews>
  <dataValidations count="2">
    <dataValidation allowBlank="1" showInputMessage="1" showErrorMessage="1" sqref="E1" xr:uid="{5DBA255D-CDD9-49FB-AD3C-AF70AB4EE696}"/>
    <dataValidation type="list" allowBlank="1" showInputMessage="1" showErrorMessage="1" sqref="E2:E22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6"/>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167.13535416666855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7.7477731481485534</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22629</v>
      </c>
      <c r="E5" s="81" t="s">
        <v>39106</v>
      </c>
      <c r="F5" s="100">
        <v>45992.018564814818</v>
      </c>
      <c r="G5" s="101">
        <f ca="1">IFERROR(NOW()-F5,"-")</f>
        <v>0.11662731481192168</v>
      </c>
      <c r="H5" s="100">
        <v>45992.012314814812</v>
      </c>
      <c r="I5" s="18" t="str">
        <f>IFERROR(VLOOKUP(D5,DB!A:F,6,0),"")</f>
        <v>SCECO</v>
      </c>
      <c r="J5" s="18" t="str">
        <f>IFERROR(VLOOKUP(D5,DB!A:G,7,0),"")</f>
        <v>Dead</v>
      </c>
      <c r="K5" s="82"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45992.13519212963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45992.13519212963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45992.13519212963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45992.13519212963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45992.13519212963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45992.13519212963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45992.13519212963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45992.13519212963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45992.13519212963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45992.13519212963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45992.13519212963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45992.13519212963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45992.13519212963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45992.13519212963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45992.13519212963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45992.13519212963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45992.13519212963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45992.13519212963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45992.13519212963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45992.13519212963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45992.13519212963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45992.13519212963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45992.13519212963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45992.13519212963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45992.13519212963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45992.13519212963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45992.13519212963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45992.13519212963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45992.13519212963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45992.13519212963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45992.13519212963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45992.13519212963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45992.13519212963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45992.13519212963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45992.13519212963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45992.13519212963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45992.13519212963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45992.13519212963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45992.13519212963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45992.13519212963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45992.13519212963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45992.13519212963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45992.13519212963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45992.13519212963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45992.13519212963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45992.13519212963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45992.13519212963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45992.13519212963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45992.13519212963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45992.13519212963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45992.13519212963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45992.13519212963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45992.13519212963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45992.13519212963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45992.13519212963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45992.13519212963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45992.13519212963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45992.13519212963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45992.13519212963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45992.13519212963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45992.13519212963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sheetData>
  <dataValidations count="2">
    <dataValidation allowBlank="1" showInputMessage="1" showErrorMessage="1" sqref="E1" xr:uid="{4D935161-CDD3-4592-B877-3FB59C99E142}"/>
    <dataValidation type="list" allowBlank="1" showInputMessage="1" showErrorMessage="1" sqref="E3:E5 E6:E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45992.13519212963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45992.13519212963</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45992.13519212963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45992.13519212963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45992.13519212963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45992.13519212963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45992.13519212963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45992.13519212963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45992.13519212963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45992.13519212963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45992.13519212963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45992.13519212963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45992.13519212963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45992.13519212963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45992.13519212963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45992.13519212963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45992.13519212963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45992.13519212963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45992.13519212963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45992.13519212963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45992.13519212963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45992.13519212963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45992.13519212963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45992.13519212963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45992.13519212963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45992.13519212963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45992.13519212963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45992.13519212963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45992.13519212963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45992.13519212963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45992.13519212963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45992.13519212963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45992.13519212963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45992.13519212963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45992.13519212963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45992.13519212963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45992.13519212963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45992.13519212963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45992.13519212963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45992.13519212963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45992.13519212963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45992.13519212963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45992.13519212963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45992.13519212963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45992.13519212963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45992.13519212963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45992.13519212963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45992.13519212963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45992.13519212963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45992.13519212963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45992.13519212963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45992.13519212963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45992.13519212963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45992.13519212963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45992.13519212963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45992.13519212963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45992.13519212963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45992.13519212963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45992.13519212963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45992.13519212963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45992.13519212963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45992.13519212963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45992.13519212963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45992.13519212963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45992.13519212963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45992.13519212963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45992.13519212963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45992.13519212963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45992.13519212963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45992.13519212963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45992.13519212963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45992.13519212963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45992.13519212963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45992.13519212963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45992.13519212963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45992.13519212963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45992.13519212963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45992.13519212963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45992.13519212963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45992.13519212963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45992.13519212963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45992.13519212963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45992.13519212963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45992.13519212963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45992.13519212963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45992.13519212963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45992.13519212963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45992.13519212963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45992.13519212963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45992.13519212963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45992.13519212963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45992.13519212963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45992.13519212963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45992.13519212963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45992.13519212963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45992.13519212963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45992.13519212963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45992.13519212963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45992.13519212963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45992.13519212963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45992.13519212963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45992.13519212963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45992.13519212963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45992.13519212963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45992.13519212963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45992.13519212963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45992.13519212963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45992.13519212963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45992.13519212963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45992.13519212963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45992.13519212963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45992.13519212963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45992.13519212963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45992.13519212963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45992.13519212963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45992.13519212963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45992.13519212963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45992.13519212963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45992.13519212963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45992.13519212963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45992.13519212963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45992.13519212963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45992.13519212963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45992.13519212963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45992.13519212963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45992.13519212963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45992.13519212963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45992.13519212963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45992.13519212963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45992.13519212963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45992.13519212963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45992.13519212963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45992.13519212963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45992.13519212963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45992.13519212963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45992.13519212963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45992.13519212963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45992.13519212963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45992.13519212963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45992.13519212963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45992.13519212963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45992.13519212963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45992.13519212963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45992.13519212963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45992.13519212963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45992.13519212963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45992.13519212963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45992.13519212963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45992.13519212963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45992.13519212963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45992.13519212963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45992.13519212963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45992.13519212963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45992.13519212963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45992.13519212963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45992.13519212963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45992.13519212963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45992.13519212963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45992.13519212963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45992.13519212963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45992.13519212963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45992.13519212963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45992.13519212963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45992.13519212963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45992.13519212963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45992.13519212963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45992.13519212963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45992.13519212963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45992.13519212963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45992.13519212963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45992.13519212963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45992.13519212963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45992.13519212963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45992.13519212963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45992.13519212963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45992.13519212963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45992.13519212963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45992.13519212963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45992.13519212963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45992.13519212963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45992.13519212963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45992.13519212963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45992.13519212963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45992.13519212963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45992.13519212963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45992.13519212963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45992.13519212963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45992.13519212963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45992.13519212963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45992.13519212963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45992.13519212963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45992.13519212963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45992.13519212963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45992.13519212963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45992.13519212963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45992.13519212963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45992.13519212963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45992.13519212963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45992.13519212963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45992.13519212963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45992.13519212963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45992.13519212963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45992.13519212963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45992.13519212963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45992.13519212963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45992.13519212963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45992.13519212963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45992.13519212963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45992.13519212963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45992.13519212963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45992.13519212963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45992.13519212963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45992.13519212963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45992.13519212963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45992.13519212963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45992.13519212963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45992.13519212963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45992.13519212963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45992.13519212963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45992.13519212963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45992.13519212963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45992.13519212963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45992.13519212963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45992.13519212963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45992.13519212963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45992.13519212963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45992.13519212963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45992.13519212963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45992.13519212963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45992.13519212963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45992.13519212963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45992.13519212963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45992.13519212963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45992.13519212963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45992.13519212963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45992.13519212963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45992.13519212963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45992.13519212963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45992.13519212963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45992.13519212963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45992.13519212963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45992.13519212963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45992.13519212963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45992.13519212963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45992.13519212963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45992.13519212963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45992.13519212963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45992.13519212963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45992.13519212963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45992.13519212963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45992.13519212963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45992.13519212963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45992.13519212963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45992.13519212963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45992.13519212963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45992.13519212963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45992.13519212963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45992.13519212963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45992.13519212963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45992.13519212963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45992.13519212963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45992.13519212963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45992.13519212963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45992.13519212963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45992.13519212963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45992.13519212963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45992.13519212963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45992.13519212963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45992.13519212963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45992.13519212963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45992.13519212963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45992.13519212963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45992.13519212963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45992.13519212963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45992.13519212963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45992.13519212963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45992.13519212963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45992.13519212963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45992.13519212963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45992.13519212963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45992.13519212963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45992.13519212963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45992.13519212963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45992.13519212963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45992.13519212963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45992.13519212963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45992.13519212963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45992.13519212963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45992.13519212963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45992.13519212963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45992.13519212963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45992.13519212963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45992.13519212963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45992.13519212963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45992.13519212963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45992.13519212963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45992.13519212963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45992.13519212963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45992.13519212963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45992.13519212963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45992.13519212963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45992.13519212963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45992.13519212963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45992.13519212963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45992.13519212963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45992.13519212963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45992.13519212963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45992.13519212963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45992.13519212963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45992.13519212963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45992.13519212963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45992.13519212963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45992.13519212963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45992.13519212963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45992.13519212963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45992.13519212963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45992.13519212963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45992.13519212963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45992.13519212963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45992.13519212963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45992.13519212963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45992.13519212963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45992.13519212963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45992.13519212963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45992.13519212963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45992.13519212963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45992.13519212963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45992.13519212963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45992.13519212963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45992.13519212963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45992.13519212963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45992.13519212963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45992.13519212963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45992.13519212963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45992.13519212963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45992.13519212963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45992.13519212963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45992.13519212963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45992.13519212963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45992.13519212963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45992.13519212963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45992.13519212963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45992.13519212963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45992.13519212963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45992.13519212963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45992.13519212963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45992.13519212963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45992.13519212963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45992.13519212963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45992.13519212963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45992.13519212963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45992.13519212963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45992.13519212963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45992.13519212963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45992.13519212963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45992.13519212963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45992.13519212963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45992.13519212963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45992.13519212963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45992.13519212963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45992.13519212963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45992.13519212963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45992.13519212963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45992.13519212963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45992.13519212963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45992.13519212963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45992.13519212963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45992.13519212963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45992.13519212963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45992.13519212963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45992.13519212963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45992.13519212963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45992.13519212963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45992.13519212963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45992.13519212963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45992.13519212963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45992.13519212963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45992.13519212963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45992.13519212963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45992.13519212963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45992.13519212963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45992.13519212963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45992.13519212963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45992.13519212963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45992.13519212963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45992.13519212963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45992.13519212963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45992.13519212963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45992.13519212963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45992.13519212963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45992.13519212963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45992.13519212963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45992.13519212963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45992.13519212963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45992.13519212963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45992.13519212963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45992.13519212963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45992.13519212963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45992.13519212963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45992.13519212963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45992.13519212963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45992.13519212963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45992.13519212963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45992.13519212963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45992.13519212963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45992.13519212963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45992.13519212963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45992.13519212963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45992.13519212963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45992.13519212963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45992.13519212963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45992.13519212963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45992.13519212963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45992.13519212963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45992.13519212963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45992.13519212963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45992.13519212963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45992.13519212963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45992.13519212963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45992.13519212963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45992.13519212963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45992.13519212963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45992.13519212963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45992.13519212963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45992.13519212963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45992.13519212963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45992.13519212963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45992.13519212963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45992.13519212963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45992.13519212963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45992.13519212963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45992.13519212963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45992.13519212963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45992.13519212963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45992.13519212963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45992.13519212963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45992.13519212963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45992.13519212963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45992.13519212963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45992.13519212963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45992.13519212963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45992.13519212963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45992.13519212963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45992.13519212963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45992.13519212963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45992.13519212963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45992.13519212963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45992.13519212963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45992.13519212963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45992.13519212963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45992.13519212963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45992.13519212963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45992.13519212963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45992.13519212963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45992.13519212963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45992.13519212963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45992.13519212963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45992.13519212963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45992.13519212963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45992.13519212963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45992.13519212963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45992.13519212963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45992.13519212963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45992.13519212963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45992.13519212963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45992.13519212963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45992.13519212963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45992.13519212963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45992.13519212963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45992.13519212963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45992.13519212963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45992.13519212963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45992.13519212963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45992.13519212963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45992.13519212963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45992.13519212963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45992.13519212963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45992.13519212963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45992.13519212963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45992.13519212963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45992.13519212963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45992.13519212963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45992.13519212963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45992.13519212963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45992.13519212963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45992.13519212963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45992.13519212963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45992.13519212963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45992.13519212963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45992.13519212963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45992.13519212963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45992.13519212963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45992.13519212963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45992.13519212963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45992.13519212963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45992.13519212963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45992.13519212963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45992.13519212963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45992.13519212963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45992.13519212963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45992.13519212963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45992.13519212963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45992.13519212963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45992.13519212963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45992.13519212963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45992.13519212963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45992.13519212963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45992.13519212963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45992.13519212963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45992.13519212963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45992.13519212963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45992.13519212963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45992.13519212963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45992.13519212963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45992.13519212963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45992.13519212963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45992.13519212963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45992.13519212963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45992.13519212963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45992.13519212963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45992.13519212963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45992.13519212963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45992.13519212963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45992.13519212963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45992.13519212963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45992.13519212963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45992.13519212963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45992.13519212963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45992.13519212963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45992.13519212963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45992.13519212963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45992.13519212963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45992.13519212963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45992.13519212963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45992.13519212963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45992.13519212963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45992.13519212963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45992.13519212963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45992.13519212963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45992.13519212963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45992.13519212963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45992.13519212963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45992.13519212963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45992.13519212963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45992.13519212963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45992.13519212963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45992.13519212963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45992.13519212963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45992.13519212963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45992.13519212963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45992.13519212963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45992.13519212963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45992.13519212963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45992.13519212963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45992.13519212963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45992.13519212963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45992.13519212963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45992.13519212963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45992.13519212963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45992.13519212963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45992.13519212963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45992.13519212963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45992.13519212963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45992.13519212963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45992.13519212963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45992.13519212963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45992.13519212963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45992.13519212963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45992.13519212963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45992.13519212963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45992.13519212963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45992.13519212963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45992.13519212963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45992.13519212963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45992.13519212963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45992.13519212963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45992.13519212963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45992.13519212963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45992.13519212963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45992.13519212963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45992.13519212963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45992.13519212963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45992.13519212963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45992.13519212963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45992.13519212963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45992.13519212963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45992.13519212963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45992.13519212963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45992.13519212963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45992.13519212963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45992.13519212963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45992.13519212963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45992.13519212963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45992.13519212963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45992.13519212963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45992.13519212963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45992.13519212963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45992.13519212963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45992.13519212963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45992.13519212963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45992.13519212963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45992.13519212963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45992.13519212963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45992.13519212963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45992.13519212963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45992.13519212963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45992.13519212963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45992.13519212963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45992.13519212963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45992.13519212963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45992.13519212963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45992.13519212963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45992.13519212963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45992.13519212963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45992.13519212963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45992.13519212963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45992.13519212963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45992.13519212963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45992.13519212963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45992.13519212963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45992.13519212963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45992.13519212963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45992.13519212963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45992.13519212963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45992.13519212963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45992.13519212963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45992.13519212963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45992.13519212963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45992.13519212963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45992.13519212963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45992.13519212963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45992.13519212963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45992.13519212963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45992.13519212963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45992.13519212963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45992.13519212963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45992.13519212963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45992.13519212963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45992.13519212963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45992.13519212963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45992.13519212963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45992.13519212963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45992.13519212963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45992.13519212963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45992.13519212963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45992.13519212963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45992.13519212963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45992.13519212963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45992.13519212963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45992.13519212963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45992.13519212963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45992.13519212963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45992.13519212963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45992.13519212963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45992.13519212963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45992.13519212963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45992.13519212963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45992.13519212963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45992.13519212963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45992.13519212963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45992.13519212963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45992.13519212963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45992.13519212963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45992.13519212963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45992.13519212963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45992.13519212963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45992.13519212963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45992.13519212963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45992.13519212963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45992.13519212963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45992.13519212963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45992.13519212963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45992.13519212963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45992.13519212963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45992.13519212963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45992.13519212963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45992.13519212963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45992.13519212963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45992.13519212963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45992.13519212963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45992.13519212963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45992.13519212963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45992.13519212963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45992.13519212963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45992.13519212963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45992.13519212963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45992.13519212963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45992.13519212963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45992.13519212963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45992.13519212963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45992.13519212963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45992.13519212963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45992.13519212963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45992.13519212963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45992.13519212963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45992.13519212963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45992.13519212963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45992.13519212963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45992.13519212963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45992.13519212963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45992.13519212963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45992.13519212963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45992.13519212963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45992.13519212963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45992.13519212963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45992.13519212963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45992.13519212963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45992.13519212963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45992.13519212963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45992.13519212963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45992.13519212963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45992.13519212963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45992.13519212963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45992.13519212963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45992.13519212963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45992.13519212963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45992.13519212963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45992.13519212963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45992.13519212963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45992.13519212963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45992.13519212963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45992.13519212963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45992.13519212963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45992.13519212963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45992.13519212963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45992.13519212963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45992.13519212963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45992.13519212963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45992.13519212963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45992.13519212963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45992.13519212963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45992.13519212963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45992.13519212963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45992.13519212963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45992.13519212963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45992.13519212963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45992.13519212963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45992.13519212963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45992.13519212963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45992.13519212963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45992.13519212963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45992.13519212963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45992.13519212963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45992.13519212963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45992.13519212963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45992.13519212963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45992.13519212963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45992.13519212963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45992.13519212963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45992.13519212963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45992.13519212963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45992.13519212963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45992.13519212963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45992.13519212963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45992.13519212963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45992.13519212963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45992.13519212963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45992.13519212963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45992.13519212963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45992.13519212963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45992.13519212963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45992.13519212963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45992.13519212963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45992.13519212963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45992.13519212963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45992.13519212963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45992.13519212963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45992.13519212963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45992.13519212963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45992.13519212963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45992.13519212963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45992.13519212963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45992.13519212963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45992.13519212963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45992.13519212963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45992.13519212963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45992.13519212963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45992.13519212963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45992.13519212963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45992.13519212963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45992.13519212963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45992.13519212963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45992.13519212963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45992.13519212963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45992.13519212963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45992.13519212963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45992.13519212963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45992.13519212963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45992.13519212963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45992.13519212963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45992.13519212963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45992.13519212963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45992.13519212963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45992.13519212963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45992.13519212963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45992.13519212963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45992.13519212963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45992.13519212963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45992.13519212963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45992.13519212963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45992.13519212963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45992.13519212963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45992.13519212963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45992.13519212963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45992.13519212963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45992.13519212963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45992.13519212963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45992.13519212963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45992.13519212963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45992.13519212963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45992.13519212963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45992.13519212963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45992.13519212963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45992.13519212963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45992.13519212963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45992.13519212963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45992.13519212963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45992.13519212963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45992.13519212963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45992.13519212963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45992.13519212963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45992.13519212963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45992.13519212963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45992.13519212963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45992.13519212963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45992.13519212963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45992.13519212963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45992.13519212963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45992.13519212963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45992.13519212963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45992.13519212963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45992.13519212963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45992.13519212963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45992.13519212963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45992.13519212963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45992.13519212963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45992.13519212963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45992.13519212963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45992.13519212963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45992.13519212963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45992.13519212963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45992.13519212963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45992.13519212963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45992.13519212963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45992.13519212963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45992.13519212963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45992.13519212963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45992.13519212963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45992.13519212963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45992.13519212963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45992.13519212963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45992.13519212963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45992.13519212963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45992.13519212963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45992.13519212963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45992.13519212963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45992.13519212963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45992.13519212963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45992.13519212963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45992.13519212963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45992.13519212963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45992.13519212963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45992.13519212963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45992.13519212963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45992.13519212963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45992.13519212963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45992.13519212963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45992.13519212963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45992.13519212963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45992.13519212963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45992.13519212963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45992.13519212963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45992.13519212963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45992.13519212963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45992.13519212963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45992.13519212963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45992.13519212963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45992.13519212963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45992.13519212963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45992.13519212963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45992.13519212963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45992.13519212963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45992.13519212963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45992.13519212963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45992.13519212963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45992.13519212963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45992.13519212963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45992.13519212963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45992.13519212963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45992.13519212963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45992.13519212963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45992.13519212963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45992.13519212963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45992.13519212963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45992.13519212963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45992.13519212963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45992.13519212963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45992.13519212963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45992.13519212963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45992.13519212963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45992.13519212963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45992.13519212963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45992.13519212963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45992.13519212963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45992.13519212963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45992.13519212963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45992.13519212963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45992.13519212963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45992.13519212963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45992.13519212963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45992.13519212963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45992.13519212963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45992.13519212963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45992.13519212963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45992.13519212963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45992.13519212963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45992.13519212963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45992.13519212963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45992.13519212963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45992.13519212963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45992.13519212963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45992.13519212963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45992.13519212963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45992.13519212963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45992.13519212963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45992.13519212963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45992.13519212963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45992.13519212963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45992.13519212963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45992.13519212963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45992.13519212963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45992.13519212963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45992.13519212963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45992.13519212963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45992.13519212963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45992.13519212963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45992.13519212963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45992.13519212963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45992.13519212963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45992.13519212963</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6"/>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288.65447453703382</v>
      </c>
      <c r="H2" s="92">
        <v>45703.474768518521</v>
      </c>
      <c r="I2" s="92" t="str">
        <f>IFERROR(VLOOKUP(D2,DB!A:F,6,0),"")</f>
        <v>SCECO</v>
      </c>
      <c r="J2" s="92" t="str">
        <f>IFERROR(VLOOKUP(D2,DB!A:G,7,0),"")</f>
        <v>Dead</v>
      </c>
      <c r="K2" s="94" t="s">
        <v>39197</v>
      </c>
      <c r="L2" s="88" t="str">
        <f>IFERROR(VLOOKUP(D2,DB!A:I,9,0),"")</f>
        <v>Latis</v>
      </c>
    </row>
    <row r="3" spans="1:16" ht="15" customHeight="1">
      <c r="A3" s="110"/>
      <c r="B3" s="110" t="str">
        <f>IFERROR(VLOOKUP(D3,DB!A:K,11,0),"")</f>
        <v/>
      </c>
      <c r="C3" s="90"/>
      <c r="D3" s="88"/>
      <c r="E3" s="91"/>
      <c r="F3" s="92"/>
      <c r="G3" s="93">
        <f t="shared" ref="G3:G28" ca="1" si="0">IFERROR(NOW()-F3,"")</f>
        <v>45992.13519212963</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45992.13519212963</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45992.13519212963</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45992.13519212963</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45992.13519212963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45992.13519212963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45992.13519212963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45992.13519212963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45992.13519212963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45992.13519212963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45992.13519212963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45992.13519212963</v>
      </c>
      <c r="H14" s="92"/>
      <c r="I14" s="110" t="str">
        <f>IFERROR(VLOOKUP(D14,DB!A:F,6,0),"")</f>
        <v/>
      </c>
      <c r="J14" s="110" t="str">
        <f>IFERROR(VLOOKUP(D14,DB!A:G,7,0),"")</f>
        <v/>
      </c>
      <c r="K14" s="94"/>
      <c r="L14" s="88" t="str">
        <f>IFERROR(VLOOKUP(D14,DB!A:I,9,0),"")</f>
        <v/>
      </c>
    </row>
    <row r="15" spans="1:16" ht="15" customHeight="1">
      <c r="A15" s="110"/>
      <c r="B15" s="110" t="str">
        <f>IFERROR(VLOOKUP(D16,DB!A:K,11,0),"")</f>
        <v/>
      </c>
      <c r="C15" s="90"/>
      <c r="D15" s="88"/>
      <c r="E15" s="91"/>
      <c r="F15" s="92"/>
      <c r="G15" s="93">
        <f t="shared" ca="1" si="0"/>
        <v>45992.13519212963</v>
      </c>
      <c r="H15" s="92"/>
      <c r="I15" s="110" t="str">
        <f>IFERROR(VLOOKUP(D16,DB!A:F,6,0),"")</f>
        <v/>
      </c>
      <c r="J15" s="110" t="str">
        <f>IFERROR(VLOOKUP(D16,DB!A:G,7,0),"")</f>
        <v/>
      </c>
      <c r="K15" s="94"/>
      <c r="L15" s="88" t="str">
        <f>IFERROR(VLOOKUP(D16,DB!A:I,9,0),"")</f>
        <v/>
      </c>
    </row>
    <row r="16" spans="1:16" ht="15" customHeight="1">
      <c r="A16" s="110"/>
      <c r="B16" s="110" t="str">
        <f>IFERROR(VLOOKUP(#REF!,DB!A:K,11,0),"")</f>
        <v/>
      </c>
      <c r="C16" s="90"/>
      <c r="D16" s="88"/>
      <c r="E16" s="91"/>
      <c r="F16" s="92"/>
      <c r="G16" s="93">
        <f t="shared" ca="1" si="0"/>
        <v>45992.13519212963</v>
      </c>
      <c r="H16" s="92"/>
      <c r="I16" s="110" t="str">
        <f>IFERROR(VLOOKUP(#REF!,DB!A:F,6,0),"")</f>
        <v/>
      </c>
      <c r="J16" s="110" t="str">
        <f>IFERROR(VLOOKUP(#REF!,DB!A:G,7,0),"")</f>
        <v/>
      </c>
      <c r="K16" s="94"/>
      <c r="L16" s="88" t="str">
        <f>IFERROR(VLOOKUP(#REF!,DB!A:I,9,0),"")</f>
        <v/>
      </c>
    </row>
    <row r="17" spans="1:12" ht="15" customHeight="1">
      <c r="A17" s="110"/>
      <c r="B17" s="110" t="str">
        <f>IFERROR(VLOOKUP(D17,DB!A:K,11,0),"")</f>
        <v/>
      </c>
      <c r="C17" s="90"/>
      <c r="D17" s="88"/>
      <c r="E17" s="91"/>
      <c r="F17" s="92"/>
      <c r="G17" s="93">
        <f t="shared" ca="1" si="0"/>
        <v>45992.13519212963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45992.13519212963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45992.13519212963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45992.13519212963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45992.13519212963</v>
      </c>
      <c r="H21" s="92"/>
      <c r="I21" s="110" t="str">
        <f>IFERROR(VLOOKUP(D21,DB!A:F,6,0),"")</f>
        <v/>
      </c>
      <c r="J21" s="110" t="str">
        <f>IFERROR(VLOOKUP(D21,DB!A:G,7,0),"")</f>
        <v/>
      </c>
      <c r="K21" s="94"/>
      <c r="L21" s="88" t="str">
        <f>IFERROR(VLOOKUP(D21,DB!A:I,9,0),"")</f>
        <v/>
      </c>
    </row>
    <row r="22" spans="1:12" ht="15" customHeight="1">
      <c r="A22" s="110"/>
      <c r="B22" s="110" t="str">
        <f>IFERROR(VLOOKUP(D23,DB!A:K,11,0),"")</f>
        <v/>
      </c>
      <c r="C22" s="90"/>
      <c r="D22" s="150"/>
      <c r="E22" s="91"/>
      <c r="F22" s="92"/>
      <c r="G22" s="93">
        <f t="shared" ca="1" si="0"/>
        <v>45992.13519212963</v>
      </c>
      <c r="H22" s="92"/>
      <c r="I22" s="110" t="str">
        <f>IFERROR(VLOOKUP(D23,DB!A:F,6,0),"")</f>
        <v/>
      </c>
      <c r="J22" s="110" t="str">
        <f>IFERROR(VLOOKUP(D23,DB!A:G,7,0),"")</f>
        <v/>
      </c>
      <c r="K22" s="94"/>
      <c r="L22" s="88" t="str">
        <f>IFERROR(VLOOKUP(D23,DB!A:I,9,0),"")</f>
        <v/>
      </c>
    </row>
    <row r="23" spans="1:12" ht="15" customHeight="1">
      <c r="A23" s="110"/>
      <c r="B23" s="110" t="str">
        <f>IFERROR(VLOOKUP(#REF!,DB!A:K,11,0),"")</f>
        <v/>
      </c>
      <c r="C23" s="90"/>
      <c r="D23" s="88"/>
      <c r="E23" s="91"/>
      <c r="F23" s="92"/>
      <c r="G23" s="93">
        <f t="shared" ca="1" si="0"/>
        <v>45992.13519212963</v>
      </c>
      <c r="H23" s="92"/>
      <c r="I23" s="110" t="str">
        <f>IFERROR(VLOOKUP(#REF!,DB!A:F,6,0),"")</f>
        <v/>
      </c>
      <c r="J23" s="110" t="str">
        <f>IFERROR(VLOOKUP(#REF!,DB!A:G,7,0),"")</f>
        <v/>
      </c>
      <c r="K23" s="94"/>
      <c r="L23" s="88" t="str">
        <f>IFERROR(VLOOKUP(#REF!,DB!A:I,9,0),"")</f>
        <v/>
      </c>
    </row>
    <row r="24" spans="1:12" ht="15" customHeight="1">
      <c r="A24" s="110"/>
      <c r="B24" s="110" t="str">
        <f>IFERROR(VLOOKUP(D24,DB!A:K,11,0),"")</f>
        <v/>
      </c>
      <c r="C24" s="90"/>
      <c r="D24" s="88"/>
      <c r="E24" s="91"/>
      <c r="F24" s="92"/>
      <c r="G24" s="93">
        <f t="shared" ca="1" si="0"/>
        <v>45992.13519212963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45992.13519212963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45992.13519212963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45992.13519212963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45992.13519212963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ref="G29:G92" ca="1" si="1">IFERROR(NOW()-F29,"")</f>
        <v>45992.13519212963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45992.13519212963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45992.13519212963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45992.13519212963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45992.13519212963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45992.13519212963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45992.13519212963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45992.13519212963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45992.13519212963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45992.13519212963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45992.13519212963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45992.13519212963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45992.13519212963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45992.13519212963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45992.13519212963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45992.13519212963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45992.13519212963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45992.13519212963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45992.13519212963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45992.13519212963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45992.13519212963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45992.13519212963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45992.13519212963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45992.13519212963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45992.13519212963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45992.13519212963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45992.13519212963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45992.13519212963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45992.13519212963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45992.13519212963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45992.13519212963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45992.13519212963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45992.13519212963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45992.13519212963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45992.13519212963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45992.13519212963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45992.13519212963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45992.13519212963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45992.13519212963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45992.13519212963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45992.13519212963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45992.13519212963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45992.13519212963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45992.13519212963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45992.13519212963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45992.13519212963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45992.13519212963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45992.13519212963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45992.13519212963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45992.13519212963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45992.13519212963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45992.13519212963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45992.13519212963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45992.13519212963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45992.13519212963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45992.13519212963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45992.13519212963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45992.13519212963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45992.13519212963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45992.13519212963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45992.13519212963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45992.13519212963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45992.13519212963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45992.13519212963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ref="G93:G156" ca="1" si="2">IFERROR(NOW()-F93,"")</f>
        <v>45992.13519212963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45992.13519212963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45992.13519212963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45992.13519212963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45992.13519212963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45992.13519212963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45992.13519212963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45992.13519212963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45992.13519212963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45992.13519212963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45992.13519212963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45992.13519212963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45992.13519212963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45992.13519212963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45992.13519212963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45992.13519212963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45992.13519212963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45992.13519212963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45992.13519212963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45992.13519212963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45992.13519212963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45992.13519212963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45992.13519212963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45992.13519212963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45992.13519212963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45992.13519212963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45992.13519212963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45992.13519212963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45992.13519212963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45992.13519212963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45992.13519212963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45992.13519212963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45992.13519212963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45992.13519212963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45992.13519212963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45992.13519212963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45992.13519212963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45992.13519212963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45992.13519212963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45992.13519212963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45992.13519212963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45992.13519212963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45992.13519212963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45992.13519212963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45992.13519212963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45992.13519212963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45992.13519212963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45992.13519212963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45992.13519212963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45992.13519212963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45992.13519212963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45992.13519212963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45992.13519212963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45992.13519212963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45992.13519212963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45992.13519212963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45992.13519212963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45992.13519212963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45992.13519212963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45992.13519212963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45992.13519212963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45992.13519212963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45992.13519212963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45992.13519212963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ref="G157:G220" ca="1" si="3">IFERROR(NOW()-F157,"")</f>
        <v>45992.13519212963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45992.13519212963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45992.13519212963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45992.13519212963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45992.13519212963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45992.13519212963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45992.13519212963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45992.13519212963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45992.13519212963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45992.13519212963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45992.13519212963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45992.13519212963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45992.13519212963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45992.13519212963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45992.13519212963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45992.13519212963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45992.13519212963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45992.13519212963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45992.13519212963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45992.13519212963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45992.13519212963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45992.13519212963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45992.13519212963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45992.13519212963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45992.13519212963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45992.13519212963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45992.13519212963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45992.13519212963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45992.13519212963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45992.13519212963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45992.13519212963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45992.13519212963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45992.13519212963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45992.13519212963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45992.13519212963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45992.13519212963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45992.13519212963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45992.13519212963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45992.13519212963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45992.13519212963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45992.13519212963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45992.13519212963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45992.13519212963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45992.13519212963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45992.13519212963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45992.13519212963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45992.13519212963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45992.13519212963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45992.13519212963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45992.13519212963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45992.13519212963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45992.13519212963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45992.13519212963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45992.13519212963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45992.13519212963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45992.13519212963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45992.13519212963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45992.13519212963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45992.13519212963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45992.13519212963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45992.13519212963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45992.13519212963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45992.13519212963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45992.13519212963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ref="G221:G266" ca="1" si="4">IFERROR(NOW()-F221,"")</f>
        <v>45992.13519212963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45992.13519212963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45992.13519212963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45992.13519212963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45992.13519212963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45992.13519212963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45992.13519212963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45992.13519212963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45992.13519212963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45992.13519212963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45992.13519212963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45992.13519212963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45992.13519212963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45992.13519212963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45992.13519212963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45992.13519212963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45992.13519212963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45992.13519212963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45992.13519212963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45992.13519212963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45992.13519212963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45992.13519212963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45992.13519212963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45992.13519212963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45992.13519212963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45992.13519212963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45992.13519212963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45992.13519212963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45992.13519212963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45992.13519212963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45992.13519212963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45992.13519212963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45992.13519212963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45992.13519212963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45992.13519212963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45992.13519212963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45992.13519212963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45992.13519212963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45992.13519212963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45992.13519212963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45992.13519212963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45992.13519212963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45992.13519212963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45992.13519212963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45992.13519212963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45992.13519212963</v>
      </c>
      <c r="H266" s="92"/>
      <c r="I266" s="110" t="str">
        <f>IFERROR(VLOOKUP(D266,DB!A:F,6,0),"")</f>
        <v/>
      </c>
      <c r="J266" s="110" t="str">
        <f>IFERROR(VLOOKUP(D266,DB!A:G,7,0),"")</f>
        <v/>
      </c>
      <c r="K266" s="94"/>
      <c r="L266" s="88" t="str">
        <f>IFERROR(VLOOKUP(D266,DB!A:I,9,0),"")</f>
        <v/>
      </c>
    </row>
  </sheetData>
  <dataValidations count="2">
    <dataValidation allowBlank="1" showInputMessage="1" showErrorMessage="1" sqref="E1" xr:uid="{A4F81451-56CC-4543-9497-104C4E44EE4B}"/>
    <dataValidation type="list" allowBlank="1" showInputMessage="1" showErrorMessage="1" sqref="E2:E2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K17" sqref="K17"/>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100.3031319444417</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39187</v>
      </c>
      <c r="F3" s="38">
        <v>45926.188877314817</v>
      </c>
      <c r="G3" s="105">
        <f t="shared" ref="G3" ca="1" si="0">IFERROR(NOW()-F3,"")</f>
        <v>65.946314814813377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39187</v>
      </c>
      <c r="F4" s="107">
        <v>45948.661111111112</v>
      </c>
      <c r="G4" s="108">
        <f t="shared" ref="G4" ca="1" si="1">IFERROR(NOW()-F4,"")</f>
        <v>43.474081018517609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10.761893518516445</v>
      </c>
      <c r="H5" s="136">
        <v>45981.360798611109</v>
      </c>
      <c r="I5" s="106" t="str">
        <f>IFERROR(VLOOKUP(D5,DB!A:F,6,0),"")</f>
        <v>SCECO</v>
      </c>
      <c r="J5" s="106" t="str">
        <f>IFERROR(VLOOKUP(D5,DB!A:G,7,0),"")</f>
        <v>Dead</v>
      </c>
      <c r="K5" s="106" t="s">
        <v>39205</v>
      </c>
      <c r="L5" s="106" t="str">
        <f>IFERROR(VLOOKUP(D5,DB!A:I,9,0),"")</f>
        <v>Latis</v>
      </c>
    </row>
    <row r="6" spans="1:13">
      <c r="A6" s="37" t="s">
        <v>39206</v>
      </c>
      <c r="B6" s="37" t="s">
        <v>5445</v>
      </c>
      <c r="C6" s="37">
        <v>2</v>
      </c>
      <c r="D6" s="37" t="s">
        <v>38474</v>
      </c>
      <c r="E6" s="37" t="s">
        <v>39106</v>
      </c>
      <c r="F6" s="38">
        <v>45992.041481481479</v>
      </c>
      <c r="G6" s="135">
        <f ca="1">IFERROR(NOW()-F6,"")</f>
        <v>9.3710648150590714E-2</v>
      </c>
      <c r="H6" s="136">
        <v>45992.034409722219</v>
      </c>
      <c r="I6" s="37" t="str">
        <f>IFERROR(VLOOKUP(D6,DB!A:F,6,0),"")</f>
        <v>SCECO</v>
      </c>
      <c r="J6" s="37" t="str">
        <f>IFERROR(VLOOKUP(D6,DB!A:G,7,0),"")</f>
        <v>Haj Removal</v>
      </c>
      <c r="K6" s="37" t="s">
        <v>39207</v>
      </c>
      <c r="L6" s="37" t="str">
        <f>IFERROR(VLOOKUP(D6,DB!A:I,9,0),"")</f>
        <v>Latis</v>
      </c>
    </row>
    <row r="7" spans="1:13">
      <c r="A7" s="37" t="s">
        <v>39208</v>
      </c>
      <c r="B7" s="37" t="s">
        <v>5445</v>
      </c>
      <c r="C7" s="37">
        <v>1</v>
      </c>
      <c r="D7" s="37" t="s">
        <v>36123</v>
      </c>
      <c r="E7" s="37" t="s">
        <v>39106</v>
      </c>
      <c r="F7" s="38">
        <v>45992.123136574075</v>
      </c>
      <c r="G7" s="135">
        <f ca="1">IFERROR(NOW()-F7,"")</f>
        <v>1.2055555554979946E-2</v>
      </c>
      <c r="H7" s="38">
        <v>45992.1175</v>
      </c>
      <c r="I7" s="37" t="str">
        <f>IFERROR(VLOOKUP(D7,DB!A:F,6,0),"")</f>
        <v>Generator-SG</v>
      </c>
      <c r="J7" s="37" t="str">
        <f>IFERROR(VLOOKUP(D7,DB!A:G,7,0),"")</f>
        <v>Vandalized</v>
      </c>
      <c r="K7" s="103" t="s">
        <v>39209</v>
      </c>
      <c r="L7" s="37" t="str">
        <f>IFERROR(VLOOKUP(D7,DB!A:I,9,0),"")</f>
        <v>Latis</v>
      </c>
    </row>
    <row r="8" spans="1:13">
      <c r="A8" s="37"/>
      <c r="B8" s="37" t="str">
        <f>IFERROR(VLOOKUP(D8,DB!A:K,11,0),"")</f>
        <v/>
      </c>
      <c r="C8" s="37"/>
      <c r="D8" s="37"/>
      <c r="E8" s="37"/>
      <c r="F8" s="38"/>
      <c r="G8" s="135">
        <f ca="1">IFERROR(NOW()-F8,"")</f>
        <v>45992.13519212963</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45992.13519212963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45992.13519212963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45992.13519212963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45992.13519212963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45992.13519212963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45992.13519212963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45992.13519212963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45992.13519212963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45992.13519212963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45992.13519212963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45992.13519212963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45992.13519212963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45992.13519212963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45992.13519212963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45992.13519212963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45992.13519212963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45992.13519212963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45992.13519212963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45992.13519212963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45992.13519212963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45992.13519212963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45992.13519212963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45992.13519212963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45992.13519212963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45992.13519212963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45992.13519212963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45992.13519212963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45992.13519212963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45992.13519212963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45992.13519212963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45992.13519212963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45992.13519212963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45992.13519212963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45992.13519212963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45992.13519212963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45992.13519212963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45992.13519212963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45992.13519212963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45992.13519212963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45992.13519212963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45992.13519212963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45992.13519212963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45992.13519212963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45992.13519212963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45992.13519212963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45992.13519212963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45992.13519212963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45992.13519212963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45992.13519212963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45992.13519212963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45992.13519212963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45992.13519212963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45992.13519212963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45992.13519212963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45992.13519212963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45992.13519212963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45992.13519212963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45992.13519212963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45992.13519212963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45992.13519212963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45992.13519212963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45992.13519212963</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45992.13519212963</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45992.13519212963</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45992.13519212963</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45992.13519212963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45992.13519212963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45992.13519212963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45992.13519212963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45992.13519212963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45992.13519212963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45992.13519212963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45992.13519212963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45992.13519212963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45992.13519212963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45992.13519212963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45992.13519212963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45992.13519212963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45992.13519212963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45992.13519212963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45992.13519212963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45992.13519212963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45992.13519212963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45992.13519212963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45992.13519212963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45992.13519212963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45992.13519212963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45992.13519212963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45992.13519212963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45992.13519212963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45992.13519212963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45992.13519212963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45992.13519212963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45992.13519212963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45992.13519212963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45992.13519212963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45992.13519212963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45992.13519212963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45992.13519212963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45992.13519212963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45992.13519212963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45992.13519212963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45992.13519212963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45992.13519212963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45992.13519212963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45992.13519212963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45992.13519212963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45992.13519212963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45992.13519212963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45992.13519212963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45992.13519212963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45992.13519212963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45992.13519212963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45992.13519212963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45992.13519212963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45992.13519212963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45992.13519212963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45992.13519212963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45992.13519212963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45992.13519212963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45992.13519212963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45992.13519212963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45992.13519212963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45992.13519212963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45992.13519212963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45992.13519212963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45992.13519212963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45992.13519212963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45992.13519212963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45992.13519212963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45992.13519212963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45992.13519212963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45992.13519212963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45992.13519212963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45992.13519212963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45992.13519212963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45992.13519212963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45992.13519212963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45992.13519212963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45992.13519212963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45992.13519212963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45992.13519212963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45992.13519212963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45992.13519212963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45992.13519212963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45992.13519212963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45992.13519212963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45992.13519212963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45992.13519212963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45992.13519212963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45992.13519212963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45992.13519212963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45992.13519212963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45992.13519212963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45992.13519212963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45992.13519212963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45992.13519212963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45992.13519212963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45992.13519212963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45992.13519212963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45992.13519212963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45992.13519212963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45992.13519212963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45992.13519212963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45992.13519212963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45992.13519212963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45992.13519212963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45992.13519212963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45992.13519212963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45992.13519212963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45992.13519212963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45992.13519212963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45992.13519212963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45992.13519212963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45992.13519212963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45992.13519212963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45992.13519212963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45992.13519212963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45992.13519212963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45992.13519212963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45992.13519212963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45992.13519212963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45992.13519212963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45992.13519212963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45992.13519212963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45992.13519212963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45992.13519212963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45992.13519212963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45992.13519212963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45992.13519212963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45992.13519212963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45992.13519212963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45992.13519212963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45992.13519212963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45992.13519212963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45992.13519212963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45992.13519212963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45992.13519212963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45992.13519212963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45992.13519212963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45992.13519212963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45992.13519212963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45992.13519212963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45992.13519212963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45992.13519212963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45992.13519212963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45992.13519212963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45992.13519212963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45992.13519212963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45992.13519212963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45992.13519212963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45992.13519212963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45992.13519212963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45992.13519212963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45992.13519212963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45992.13519212963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45992.13519212963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45992.13519212963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45992.13519212963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45992.13519212963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45992.13519212963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45992.13519212963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45992.13519212963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45992.13519212963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45992.13519212963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45992.13519212963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45992.13519212963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45992.13519212963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45992.13519212963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45992.13519212963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45992.13519212963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45992.13519212963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45992.13519212963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45992.13519212963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45992.13519212963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45992.13519212963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45992.13519212963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45992.13519212963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45992.13519212963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45992.13519212963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45992.13519212963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45992.13519212963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45992.13519212963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45992.13519212963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45992.13519212963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45992.13519212963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45992.13519212963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45992.13519212963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45992.13519212963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45992.13519212963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45992.13519212963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45992.13519212963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45992.13519212963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45992.13519212963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45992.13519212963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45992.13519212963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45992.13519212963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45992.13519212963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45992.13519212963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45992.13519212963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45992.13519212963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45992.13519212963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45992.13519212963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45992.13519212963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45992.13519212963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45992.13519212963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45992.13519212963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45992.13519212963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45992.13519212963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45992.13519212963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45992.13519212963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45992.13519212963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45992.13519212963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45992.13519212963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45992.13519212963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45992.13519212963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45992.13519212963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45992.13519212963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45992.13519212963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45992.13519212963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45992.13519212963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45992.13519212963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45992.13519212963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45992.13519212963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45992.13519212963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45992.13519212963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45992.13519212963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45992.13519212963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45992.13519212963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45992.13519212963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45992.13519212963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45992.13519212963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45992.13519212963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45992.13519212963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45992.13519212963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45992.13519212963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45992.13519212963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45992.13519212963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45992.13519212963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45992.13519212963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45992.13519212963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45992.13519212963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45992.13519212963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45992.13519212963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45992.13519212963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45992.13519212963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45992.13519212963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45992.13519212963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45992.13519212963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45992.13519212963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45992.13519212963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45992.13519212963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45992.13519212963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45992.13519212963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45992.13519212963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45992.13519212963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45992.13519212963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45992.13519212963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45992.13519212963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45992.13519212963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45992.13519212963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45992.13519212963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45992.13519212963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45992.13519212963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45992.13519212963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45992.13519212963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45992.13519212963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45992.13519212963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45992.13519212963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45992.13519212963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45992.13519212963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45992.13519212963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45992.13519212963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45992.13519212963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45992.13519212963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45992.13519212963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45992.13519212963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45992.13519212963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45992.13519212963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45992.13519212963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45992.13519212963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45992.13519212963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45992.13519212963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45992.13519212963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45992.13519212963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45992.13519212963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45992.13519212963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45992.13519212963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45992.13519212963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45992.13519212963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45992.13519212963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45992.13519212963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45992.13519212963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45992.13519212963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45992.13519212963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45992.13519212963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45992.13519212963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45992.13519212963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45992.13519212963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45992.13519212963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45992.13519212963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45992.13519212963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45992.13519212963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45992.13519212963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45992.13519212963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45992.13519212963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45992.13519212963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45992.13519212963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45992.13519212963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45992.13519212963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45992.13519212963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45992.13519212963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45992.13519212963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45992.13519212963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45992.13519212963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45992.13519212963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45992.13519212963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45992.13519212963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45992.13519212963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45992.13519212963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45992.13519212963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45992.13519212963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45992.13519212963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45992.13519212963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45992.13519212963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45992.13519212963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45992.13519212963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45992.13519212963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45992.13519212963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45992.13519212963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45992.13519212963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45992.13519212963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45992.13519212963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45992.13519212963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45992.13519212963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45992.13519212963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45992.13519212963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45992.13519212963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45992.13519212963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45992.13519212963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45992.13519212963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45992.13519212963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45992.13519212963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45992.13519212963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45992.13519212963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45992.13519212963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45992.13519212963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45992.13519212963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45992.13519212963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45992.13519212963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45992.13519212963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45992.13519212963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45992.13519212963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45992.13519212963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45992.13519212963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45992.13519212963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45992.13519212963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45992.13519212963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45992.13519212963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45992.13519212963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45992.13519212963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45992.13519212963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45992.13519212963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45992.13519212963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45992.13519212963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45992.13519212963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45992.13519212963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45992.13519212963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45992.13519212963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45992.13519212963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45992.13519212963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45992.13519212963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45992.13519212963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45992.13519212963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45992.13519212963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45992.13519212963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45992.13519212963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45992.13519212963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45992.13519212963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45992.13519212963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45992.13519212963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45992.13519212963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45992.13519212963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45992.13519212963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45992.13519212963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45992.13519212963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45992.13519212963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45992.13519212963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45992.13519212963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45992.13519212963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45992.13519212963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45992.13519212963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45992.13519212963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45992.13519212963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45992.13519212963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45992.13519212963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45992.13519212963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45992.13519212963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45992.13519212963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45992.13519212963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45992.13519212963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45992.13519212963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45992.13519212963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45992.13519212963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45992.13519212963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45992.13519212963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45992.13519212963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45992.13519212963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45992.13519212963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45992.13519212963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45992.13519212963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45992.13519212963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45992.13519212963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45992.13519212963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45992.13519212963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45992.13519212963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45992.13519212963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45992.13519212963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45992.13519212963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45992.13519212963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45992.13519212963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45992.13519212963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45992.13519212963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45992.13519212963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45992.13519212963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45992.13519212963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45992.13519212963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45992.13519212963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45992.13519212963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45992.13519212963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45992.13519212963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45992.13519212963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45992.13519212963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45992.13519212963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45992.13519212963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45992.13519212963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45992.13519212963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45992.13519212963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45992.13519212963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45992.13519212963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45992.13519212963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45992.13519212963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45992.13519212963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45992.13519212963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45992.13519212963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45992.13519212963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45992.13519212963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45992.13519212963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45992.13519212963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45992.13519212963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45992.13519212963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45992.13519212963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45992.13519212963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45992.13519212963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45992.13519212963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45992.13519212963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45992.13519212963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45992.13519212963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45992.13519212963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45992.13519212963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45992.13519212963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45992.13519212963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45992.13519212963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45992.13519212963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45992.13519212963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45992.13519212963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45992.13519212963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45992.13519212963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45992.13519212963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45992.13519212963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45992.13519212963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45992.13519212963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45992.13519212963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45992.13519212963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45992.13519212963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45992.13519212963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45992.13519212963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45992.13519212963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45992.13519212963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45992.13519212963</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45992.13519212963</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45992.13519212963</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45992.13519212963</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2025-12-01T00:14:58Z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