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33" documentId="120_S{2AC9BD13-BADA-5192-A53E-5A8FF88502F6}" xr6:coauthVersionLast="47" xr6:coauthVersionMax="47" xr10:uidLastSave="{1EBBFE43-8AA8-4C3A-8604-FFA539695F1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G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J3" i="4"/>
  <c r="J4" i="4"/>
  <c r="J5" i="4"/>
  <c r="J6" i="4"/>
  <c r="J7" i="4"/>
  <c r="J8" i="4"/>
  <c r="J9" i="4"/>
  <c r="J10" i="4"/>
  <c r="J11" i="4"/>
  <c r="J12" i="4"/>
  <c r="J13" i="4"/>
  <c r="J14" i="4"/>
  <c r="J15" i="4"/>
  <c r="J16" i="4"/>
  <c r="J17" i="4"/>
  <c r="J18" i="4"/>
  <c r="J19" i="4"/>
  <c r="J20" i="4"/>
  <c r="J21" i="4"/>
  <c r="J22" i="4"/>
  <c r="J23" i="4"/>
  <c r="J24" i="4"/>
  <c r="J25" i="4"/>
  <c r="J26" i="4"/>
  <c r="J27" i="4"/>
  <c r="J28" i="4"/>
  <c r="I3" i="4"/>
  <c r="I4" i="4"/>
  <c r="I5" i="4"/>
  <c r="I6" i="4"/>
  <c r="I7" i="4"/>
  <c r="I8" i="4"/>
  <c r="I9" i="4"/>
  <c r="I10" i="4"/>
  <c r="I11" i="4"/>
  <c r="I12" i="4"/>
  <c r="I13" i="4"/>
  <c r="I14" i="4"/>
  <c r="I15" i="4"/>
  <c r="I16" i="4"/>
  <c r="I17" i="4"/>
  <c r="I18" i="4"/>
  <c r="I19" i="4"/>
  <c r="I20" i="4"/>
  <c r="I21" i="4"/>
  <c r="I22" i="4"/>
  <c r="I23" i="4"/>
  <c r="I24" i="4"/>
  <c r="I25" i="4"/>
  <c r="I26" i="4"/>
  <c r="I27" i="4"/>
  <c r="I28" i="4"/>
  <c r="G3" i="4"/>
  <c r="G4" i="4"/>
  <c r="G5" i="4"/>
  <c r="G6" i="4"/>
  <c r="G9" i="4"/>
  <c r="G10" i="4"/>
  <c r="G11" i="4"/>
  <c r="G12" i="4"/>
  <c r="G13" i="4"/>
  <c r="G14" i="4"/>
  <c r="G15" i="4"/>
  <c r="G16" i="4"/>
  <c r="G17" i="4"/>
  <c r="G18" i="4"/>
  <c r="G19" i="4"/>
  <c r="G20" i="4"/>
  <c r="G21" i="4"/>
  <c r="G22" i="4"/>
  <c r="G23" i="4"/>
  <c r="G24" i="4"/>
  <c r="G25" i="4"/>
  <c r="G26" i="4"/>
  <c r="G27" i="4"/>
  <c r="G28" i="4"/>
  <c r="B3" i="4"/>
  <c r="B4" i="4"/>
  <c r="B5" i="4"/>
  <c r="B6" i="4"/>
  <c r="B7" i="4"/>
  <c r="B8" i="4"/>
  <c r="B9" i="4"/>
  <c r="B10" i="4"/>
  <c r="B11" i="4"/>
  <c r="B12" i="4"/>
  <c r="B13" i="4"/>
  <c r="B14" i="4"/>
  <c r="B15" i="4"/>
  <c r="B16" i="4"/>
  <c r="B17" i="4"/>
  <c r="B18" i="4"/>
  <c r="B19" i="4"/>
  <c r="B20" i="4"/>
  <c r="B21" i="4"/>
  <c r="B22" i="4"/>
  <c r="B23" i="4"/>
  <c r="B24" i="4"/>
  <c r="B25" i="4"/>
  <c r="B26" i="4"/>
  <c r="B27" i="4"/>
  <c r="B2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<sst xmlns="http://schemas.openxmlformats.org/spreadsheetml/2006/main" count="180293" uniqueCount="39131">
  <si>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</si>
  <si>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</si>
  <si>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</si>
  <si>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</si>
  <si>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</si>
  <si>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</si>
  <si>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</si>
  <si>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</si>
  <si>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</si>
  <si>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</si>
  <si>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</si>
  <si>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</si>
  <si>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</si>
  <si>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</si>
  <si>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</si>
  <si>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</si>
  <si>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</si>
  <si>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</si>
  <si>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</si>
  <si>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</si>
  <si>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</si>
  <si>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</si>
  <si>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</si>
  <si>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</si>
  <si>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</si>
  <si>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</si>
  <si>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</si>
  <si>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</si>
  <si>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</si>
  <si>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</si>
  <si>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</si>
  <si>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</si>
  <si>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</si>
  <si>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</si>
  <si>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</si>
  <si>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</si>
  <si>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</si>
  <si>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</si>
  <si>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</si>
  <si>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</si>
  <si>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</si>
  <si>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</si>
  <si>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</si>
  <si>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</si>
  <si>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</si>
  <si>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</si>
  <si>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</si>
  <si>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</si>
  <si>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</si>
  <si>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</si>
  <si>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</si>
  <si>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</si>
  <si>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</si>
  <si>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</si>
  <si>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</si>
  <si>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</si>
  <si>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</si>
  <si>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</si>
  <si>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</si>
  <si>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</si>
  <si>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</si>
  <si>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</si>
  <si>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</si>
  <si>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</si>
  <si>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</si>
  <si>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</si>
  <si>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</si>
  <si>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</si>
  <si>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</si>
  <si>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</si>
  <si>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</si>
  <si>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</si>
  <si>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</si>
  <si>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</si>
  <si>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</si>
  <si>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</si>
  <si>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</si>
  <si>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</si>
  <si>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</si>
  <si>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</si>
  <si>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</si>
  <si>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</si>
  <si>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</si>
  <si>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</si>
  <si>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</si>
  <si>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</si>
  <si>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</si>
  <si>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</si>
  <si>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</si>
  <si>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</si>
  <si>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</si>
  <si>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</si>
  <si>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</si>
  <si>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</si>
  <si>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</si>
  <si>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</si>
  <si>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</si>
  <si>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</si>
  <si>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</si>
  <si>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</si>
  <si>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</si>
  <si>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</si>
  <si>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</si>
  <si>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</si>
  <si>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</si>
  <si>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</si>
  <si>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</si>
  <si>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</si>
  <si>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</si>
  <si>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</si>
  <si>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</si>
  <si>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</si>
  <si>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</si>
  <si>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</si>
  <si>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</si>
  <si>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</si>
  <si>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</si>
  <si>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</si>
  <si>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</si>
  <si>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</si>
  <si>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</si>
  <si>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</si>
  <si>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</si>
  <si>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</si>
  <si>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</si>
  <si>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</si>
  <si>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</si>
  <si>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</si>
  <si>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</si>
  <si>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</si>
  <si>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</si>
  <si>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</si>
  <si>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</si>
  <si>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</si>
  <si>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</si>
  <si>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</si>
  <si>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</si>
  <si>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</si>
  <si>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</si>
  <si>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</si>
  <si>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</si>
  <si>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</si>
  <si>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</si>
  <si>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</si>
  <si>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</si>
  <si>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</si>
  <si>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</si>
  <si>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</si>
  <si>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</si>
  <si>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</si>
  <si>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</si>
  <si>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</si>
  <si>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</si>
  <si>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</si>
  <si>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</si>
  <si>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</si>
  <si>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</si>
  <si>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</si>
  <si>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</si>
  <si>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</si>
  <si>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</si>
  <si>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</si>
  <si>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</si>
  <si>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</si>
  <si>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</si>
  <si>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</si>
  <si>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</si>
  <si>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</si>
  <si>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</si>
  <si>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</si>
  <si>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</si>
  <si>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</si>
  <si>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</si>
  <si>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</si>
  <si>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</si>
  <si>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</si>
  <si>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</si>
  <si>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</si>
  <si>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</si>
  <si>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</si>
  <si>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</si>
  <si>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</si>
  <si>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</si>
  <si>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</si>
  <si>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</si>
  <si>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</si>
  <si>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</si>
  <si>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</si>
  <si>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</si>
  <si>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</si>
  <si>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</si>
  <si>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</si>
  <si>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</si>
  <si>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</si>
  <si>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</si>
  <si>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</si>
  <si>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</si>
  <si>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</si>
  <si>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</si>
  <si>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</si>
  <si>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</si>
  <si>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</si>
  <si>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</si>
  <si>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</si>
  <si>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</si>
  <si>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</si>
  <si>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</si>
  <si>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</si>
  <si>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</si>
  <si>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</si>
  <si>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</si>
  <si>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</si>
  <si>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</si>
  <si>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</si>
  <si>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</si>
  <si>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</si>
  <si>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</si>
  <si>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</si>
  <si>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</si>
  <si>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</si>
  <si>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</si>
  <si>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</si>
  <si>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</si>
  <si>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</si>
  <si>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</si>
  <si>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</si>
  <si>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</si>
  <si>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</si>
  <si>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</si>
  <si>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</si>
  <si>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</si>
  <si>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</si>
  <si>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</si>
  <si>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</si>
  <si>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</si>
  <si>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</si>
  <si>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</si>
  <si>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</si>
  <si>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</si>
  <si>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</si>
  <si>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</si>
  <si>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</si>
  <si>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</si>
  <si>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</si>
  <si>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</si>
  <si>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</si>
  <si>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</si>
  <si>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</si>
  <si>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</si>
  <si>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</si>
  <si>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</si>
  <si>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</si>
  <si>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</si>
  <si>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</si>
  <si>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</si>
  <si>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</si>
  <si>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</si>
  <si>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</si>
  <si>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</si>
  <si>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</si>
  <si>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</si>
  <si>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</si>
  <si>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</si>
  <si>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</si>
  <si>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</si>
  <si>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</si>
  <si>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</si>
  <si>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</si>
  <si>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</si>
  <si>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</si>
  <si>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</si>
  <si>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</si>
  <si>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</si>
  <si>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</si>
  <si>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</si>
  <si>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</si>
  <si>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</si>
  <si>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</si>
  <si>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</si>
  <si>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</si>
  <si>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</si>
  <si>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</si>
  <si>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</si>
  <si>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</si>
  <si>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</si>
  <si>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</si>
  <si>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</si>
  <si>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</si>
  <si>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</si>
  <si>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</si>
  <si>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</si>
  <si>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</si>
  <si>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</si>
  <si>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</si>
  <si>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</si>
  <si>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</si>
  <si>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</si>
  <si>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</si>
  <si>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</si>
  <si>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</si>
  <si>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</si>
  <si>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</si>
  <si>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</si>
  <si>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</si>
  <si>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</si>
  <si>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</si>
  <si>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</si>
  <si>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</si>
  <si>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</si>
  <si>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</si>
  <si>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</si>
  <si>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</si>
  <si>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</si>
  <si>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</si>
  <si>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</si>
  <si>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</si>
  <si>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</si>
  <si>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</si>
  <si>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</si>
  <si>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</si>
  <si>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</si>
  <si>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</si>
  <si>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</si>
  <si>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</si>
  <si>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</si>
  <si>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</si>
  <si>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</si>
  <si>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</si>
  <si>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</si>
  <si>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</si>
  <si>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</si>
  <si>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</si>
  <si>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</si>
  <si>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</si>
  <si>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</si>
  <si>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</si>
  <si>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</si>
  <si>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</si>
  <si>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</si>
  <si>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</si>
  <si>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</si>
  <si>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</si>
  <si>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</si>
  <si>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</si>
  <si>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</si>
  <si>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</si>
  <si>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</si>
  <si>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</si>
  <si>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</si>
  <si>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</si>
  <si>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</si>
  <si>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</si>
  <si>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</si>
  <si>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</si>
  <si>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</si>
  <si>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</si>
  <si>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</si>
  <si>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</si>
  <si>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</si>
  <si>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</si>
  <si>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</si>
  <si>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</si>
  <si>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</si>
  <si>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</si>
  <si>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</si>
  <si>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</si>
  <si>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</si>
  <si>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</si>
  <si>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</si>
  <si>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</si>
  <si>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</si>
  <si>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</si>
  <si>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</si>
  <si>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</si>
  <si>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</si>
  <si>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</si>
  <si>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</si>
  <si>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</si>
  <si>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</si>
  <si>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</si>
  <si>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</si>
  <si>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</si>
  <si>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</si>
  <si>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</si>
  <si>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</si>
  <si>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</si>
  <si>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</si>
  <si>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</si>
  <si>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</si>
  <si>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</si>
  <si>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</si>
  <si>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</si>
  <si>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</si>
  <si>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</si>
  <si>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</si>
  <si>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</si>
  <si>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</si>
  <si>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</si>
  <si>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</si>
  <si>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</si>
  <si>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</si>
  <si>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</si>
  <si>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</si>
  <si>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</si>
  <si>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</si>
  <si>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</si>
  <si>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</si>
  <si>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</si>
  <si>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</si>
  <si>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</si>
  <si>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</si>
  <si>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</si>
  <si>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</si>
  <si>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</si>
  <si>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</si>
  <si>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</si>
  <si>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</si>
  <si>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</si>
  <si>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</si>
  <si>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</si>
  <si>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</si>
  <si>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</si>
  <si>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</si>
  <si>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</si>
  <si>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</si>
  <si>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</si>
  <si>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</si>
  <si>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</si>
  <si>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</si>
  <si>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</si>
  <si>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</si>
  <si>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</si>
  <si>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</si>
  <si>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</si>
  <si>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</si>
  <si>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</si>
  <si>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</si>
  <si>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</si>
  <si>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</si>
  <si>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</si>
  <si>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</si>
  <si>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</si>
  <si>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</si>
  <si>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</si>
  <si>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</si>
  <si>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</si>
  <si>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</si>
  <si>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</si>
  <si>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</si>
  <si>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</si>
  <si>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</si>
  <si>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</si>
  <si>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</si>
  <si>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</si>
  <si>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</si>
  <si>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</si>
  <si>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</si>
  <si>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</si>
  <si>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</si>
  <si>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</si>
  <si>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</si>
  <si>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</si>
  <si>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</si>
  <si>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</si>
  <si>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</si>
  <si>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</si>
  <si>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</si>
  <si>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</si>
  <si>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</si>
  <si>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</si>
  <si>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</si>
  <si>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</si>
  <si>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</si>
  <si>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</si>
  <si>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</si>
  <si>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</si>
  <si>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</si>
  <si>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</si>
  <si>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</si>
  <si>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</si>
  <si>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</si>
  <si>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</si>
  <si>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</si>
  <si>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</si>
  <si>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</si>
  <si>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</si>
  <si>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</si>
  <si>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</si>
  <si>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</si>
  <si>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</si>
  <si>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</si>
  <si>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</si>
  <si>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</si>
  <si>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</si>
  <si>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</si>
  <si>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</si>
  <si>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</si>
  <si>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</si>
  <si>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</si>
  <si>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</si>
  <si>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</si>
  <si>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</si>
  <si>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</si>
  <si>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</si>
  <si>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</si>
  <si>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</si>
  <si>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</si>
  <si>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</si>
  <si>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</si>
  <si>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</si>
  <si>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</si>
  <si>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</si>
  <si>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</si>
  <si>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</si>
  <si>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</si>
  <si>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</si>
  <si>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</si>
  <si>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</si>
  <si>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</si>
  <si>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</si>
  <si>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</si>
  <si>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</si>
  <si>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</si>
  <si>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</si>
  <si>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</si>
  <si>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</si>
  <si>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</si>
  <si>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</si>
  <si>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</si>
  <si>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</si>
  <si>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</si>
  <si>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</si>
  <si>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</si>
  <si>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</si>
  <si>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</si>
  <si>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</si>
  <si>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</si>
  <si>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</si>
  <si>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</si>
  <si>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</si>
  <si>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</si>
  <si>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</si>
  <si>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</si>
  <si>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</si>
  <si>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</si>
  <si>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</si>
  <si>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</si>
  <si>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</si>
  <si>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</si>
  <si>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</si>
  <si>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</si>
  <si>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</si>
  <si>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</si>
  <si>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</si>
  <si>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</si>
  <si>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</si>
  <si>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</si>
  <si>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</si>
  <si>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</si>
  <si>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</si>
  <si>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</si>
  <si>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</si>
  <si>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</si>
  <si>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</si>
  <si>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</si>
  <si>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</si>
  <si>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</si>
  <si>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</si>
  <si>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</si>
  <si>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</si>
  <si>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</si>
  <si>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</si>
  <si>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</si>
  <si>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</si>
  <si>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</si>
  <si>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</si>
  <si>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</si>
  <si>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</si>
  <si>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</si>
  <si>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</si>
  <si>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</si>
  <si>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</si>
  <si>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</si>
  <si>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</si>
  <si>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</si>
  <si>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</si>
  <si>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</si>
  <si>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</si>
  <si>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</si>
  <si>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</si>
  <si>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</si>
  <si>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</si>
  <si>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</si>
  <si>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</si>
  <si>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</si>
  <si>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</si>
  <si>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</si>
  <si>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</si>
  <si>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</si>
  <si>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</si>
  <si>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</si>
  <si>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</si>
  <si>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</si>
  <si>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</si>
  <si>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</si>
  <si>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</si>
  <si>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</si>
  <si>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</si>
  <si>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</si>
  <si>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</si>
  <si>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</si>
  <si>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</si>
  <si>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</si>
  <si>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</si>
  <si>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</si>
  <si>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</si>
  <si>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</si>
  <si>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</si>
  <si>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</si>
  <si>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</si>
  <si>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</si>
  <si>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</si>
  <si>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</si>
  <si>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</si>
  <si>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</si>
  <si>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</si>
  <si>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</si>
  <si>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</si>
  <si>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</si>
  <si>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</si>
  <si>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</si>
  <si>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</si>
  <si>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</si>
  <si>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</si>
  <si>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</si>
  <si>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</si>
  <si>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</si>
  <si>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</si>
  <si>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</si>
  <si>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</si>
  <si>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</si>
  <si>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</si>
  <si>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</si>
  <si>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</si>
  <si>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</si>
  <si>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</si>
  <si>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</si>
  <si>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</si>
  <si>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</si>
  <si>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</si>
  <si>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</si>
  <si>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</si>
  <si>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</si>
  <si>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</si>
  <si>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</si>
  <si>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</si>
  <si>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</si>
  <si>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</si>
  <si>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</si>
  <si>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</si>
  <si>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</si>
  <si>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</si>
  <si>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</si>
  <si>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</si>
  <si>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</si>
  <si>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</si>
  <si>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</si>
  <si>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</si>
  <si>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</si>
  <si>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</si>
  <si>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</si>
  <si>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</si>
  <si>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</si>
  <si>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</si>
  <si>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</si>
  <si>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</si>
  <si>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</si>
  <si>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</si>
  <si>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</si>
  <si>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</si>
  <si>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</si>
  <si>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</si>
  <si>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</si>
  <si>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</si>
  <si>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</si>
  <si>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</si>
  <si>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</si>
  <si>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</si>
  <si>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</si>
  <si>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</si>
  <si>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</si>
  <si>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</si>
  <si>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</si>
  <si>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</si>
  <si>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</si>
  <si>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</si>
  <si>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</si>
  <si>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</si>
  <si>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</si>
  <si>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</si>
  <si>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</si>
  <si>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</si>
  <si>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</si>
  <si>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</si>
  <si>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</si>
  <si>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</si>
  <si>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</si>
  <si>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</si>
  <si>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</si>
  <si>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</si>
  <si>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</si>
  <si>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</si>
  <si>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</si>
  <si>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</si>
  <si>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</si>
  <si>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</si>
  <si>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</si>
  <si>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</si>
  <si>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</si>
  <si>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</si>
  <si>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</si>
  <si>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</si>
  <si>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</si>
  <si>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</si>
  <si>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</si>
  <si>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</si>
  <si>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</si>
  <si>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</si>
  <si>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</si>
  <si>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</si>
  <si>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</si>
  <si>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</si>
  <si>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</si>
  <si>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</si>
  <si>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</si>
  <si>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</si>
  <si>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</si>
  <si>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</si>
  <si>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</si>
  <si>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</si>
  <si>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</si>
  <si>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</si>
  <si>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</si>
  <si>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</si>
  <si>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</si>
  <si>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</si>
  <si>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</si>
  <si>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</si>
  <si>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</si>
  <si>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</si>
  <si>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</si>
  <si>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</si>
  <si>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</si>
  <si>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</si>
  <si>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</si>
  <si>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</si>
  <si>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</si>
  <si>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</si>
  <si>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</si>
  <si>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</si>
  <si>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</si>
  <si>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</si>
  <si>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</si>
  <si>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</si>
  <si>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</si>
  <si>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</si>
  <si>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</si>
  <si>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</si>
  <si>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</si>
  <si>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</si>
  <si>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</si>
  <si>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</si>
  <si>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</si>
  <si>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</si>
  <si>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</si>
  <si>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</si>
  <si>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</si>
  <si>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</si>
  <si>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</si>
  <si>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</si>
  <si>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</si>
  <si>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</si>
  <si>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</si>
  <si>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</si>
  <si>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</si>
  <si>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</si>
  <si>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</si>
  <si>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</si>
  <si>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</si>
  <si>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</si>
  <si>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</si>
  <si>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</si>
  <si>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</si>
  <si>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</si>
  <si>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</si>
  <si>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</si>
  <si>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</si>
  <si>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</si>
  <si>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</si>
  <si>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</si>
  <si>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</si>
  <si>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</si>
  <si>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</si>
  <si>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</si>
  <si>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</si>
  <si>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</si>
  <si>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</si>
  <si>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</si>
  <si>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</si>
  <si>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</si>
  <si>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</si>
  <si>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</si>
  <si>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</si>
  <si>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</si>
  <si>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</si>
  <si>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</si>
  <si>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</si>
  <si>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</si>
  <si>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</si>
  <si>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</si>
  <si>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</si>
  <si>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</si>
  <si>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</si>
  <si>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</si>
  <si>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</si>
  <si>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</si>
  <si>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</si>
  <si>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</si>
  <si>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</si>
  <si>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</si>
  <si>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</si>
  <si>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</si>
  <si>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</si>
  <si>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</si>
  <si>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</si>
  <si>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</si>
  <si>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</si>
  <si>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</si>
  <si>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</si>
  <si>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</si>
  <si>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</si>
  <si>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</si>
  <si>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</si>
  <si>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</si>
  <si>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</si>
  <si>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</si>
  <si>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</si>
  <si>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</si>
  <si>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</si>
  <si>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</si>
  <si>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</si>
  <si>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</si>
  <si>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</si>
  <si>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</si>
  <si>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</si>
  <si>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</si>
  <si>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</si>
  <si>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</si>
  <si>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</si>
  <si>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</si>
  <si>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</si>
  <si>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</si>
  <si>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</si>
  <si>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</si>
  <si>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</si>
  <si>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</si>
  <si>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</si>
  <si>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</si>
  <si>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</si>
  <si>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</si>
  <si>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</si>
  <si>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</si>
  <si>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</si>
  <si>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</si>
  <si>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</si>
  <si>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</si>
  <si>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</si>
  <si>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</si>
  <si>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</si>
  <si>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</si>
  <si>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</si>
  <si>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</si>
  <si>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</si>
  <si>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</si>
  <si>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</si>
  <si>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</si>
  <si>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</si>
  <si>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</si>
  <si>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</si>
  <si>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</si>
  <si>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</si>
  <si>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</si>
  <si>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</si>
  <si>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</si>
  <si>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</si>
  <si>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</si>
  <si>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</si>
  <si>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</si>
  <si>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</si>
  <si>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</si>
  <si>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</si>
  <si>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</si>
  <si>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</si>
  <si>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</si>
  <si>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</si>
  <si>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</si>
  <si>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</si>
  <si>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</si>
  <si>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</si>
  <si>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</si>
  <si>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</si>
  <si>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</si>
  <si>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</si>
  <si>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</si>
  <si>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</si>
  <si>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</si>
  <si>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</si>
  <si>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</si>
  <si>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</si>
  <si>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</si>
  <si>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</si>
  <si>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</si>
  <si>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</si>
  <si>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</si>
  <si>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</si>
  <si>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</si>
  <si>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</si>
  <si>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</si>
  <si>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</si>
  <si>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</si>
  <si>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</si>
  <si>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</si>
  <si>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</si>
  <si>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</si>
  <si>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</si>
  <si>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</si>
  <si>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</si>
  <si>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</si>
  <si>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</si>
  <si>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</si>
  <si>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</si>
  <si>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</si>
  <si>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</si>
  <si>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</si>
  <si>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</si>
  <si>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</si>
  <si>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</si>
  <si>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</si>
  <si>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</si>
  <si>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</si>
  <si>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</si>
  <si>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</si>
  <si>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</si>
  <si>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</si>
  <si>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</si>
  <si>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</si>
  <si>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</si>
  <si>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</si>
  <si>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</si>
  <si>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</si>
  <si>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</si>
  <si>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</si>
  <si>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</si>
  <si>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</si>
  <si>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</si>
  <si>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</si>
  <si>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</si>
  <si>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</si>
  <si>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</si>
  <si>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</si>
  <si>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</si>
  <si>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</si>
  <si>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</si>
  <si>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</si>
  <si>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</si>
  <si>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</si>
  <si>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</si>
  <si>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</si>
  <si>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</si>
  <si>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</si>
  <si>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</si>
  <si>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</si>
  <si>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</si>
  <si>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</si>
  <si>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</si>
  <si>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</si>
  <si>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</si>
  <si>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</si>
  <si>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</si>
  <si>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</si>
  <si>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</si>
  <si>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</si>
  <si>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</si>
  <si>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</si>
  <si>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</si>
  <si>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</si>
  <si>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</si>
  <si>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</si>
  <si>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</si>
  <si>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</si>
  <si>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</si>
  <si>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</si>
  <si>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</si>
  <si>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</si>
  <si>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</si>
  <si>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</si>
  <si>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</si>
  <si>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</si>
  <si>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</si>
  <si>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</si>
  <si>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</si>
  <si>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</si>
  <si>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</si>
  <si>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</si>
  <si>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</si>
  <si>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</si>
  <si>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</si>
  <si>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</si>
  <si>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</si>
  <si>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</si>
  <si>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</si>
  <si>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</si>
  <si>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</si>
  <si>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</si>
  <si>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</si>
  <si>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</si>
  <si>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</si>
  <si>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</si>
  <si>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</si>
  <si>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</si>
  <si>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</si>
  <si>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</si>
  <si>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</si>
  <si>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</si>
  <si>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</si>
  <si>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</si>
  <si>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</si>
  <si>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</si>
  <si>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</si>
  <si>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</si>
  <si>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</si>
  <si>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</si>
  <si>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</si>
  <si>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</si>
  <si>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</si>
  <si>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</si>
  <si>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</si>
  <si>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</si>
  <si>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</si>
  <si>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</si>
  <si>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</si>
  <si>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</si>
  <si>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</si>
  <si>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</si>
  <si>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</si>
  <si>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</si>
  <si>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</si>
  <si>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</si>
  <si>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</si>
  <si>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</si>
  <si>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</si>
  <si>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</si>
  <si>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</si>
  <si>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</si>
  <si>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</si>
  <si>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</si>
  <si>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</si>
  <si>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</si>
  <si>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</si>
  <si>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</si>
  <si>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</si>
  <si>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</si>
  <si>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</si>
  <si>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</si>
  <si>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</si>
  <si>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</si>
  <si>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</si>
  <si>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</si>
  <si>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</si>
  <si>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</si>
  <si>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</si>
  <si>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</si>
  <si>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</si>
  <si>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</si>
  <si>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</si>
  <si>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</si>
  <si>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</si>
  <si>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</si>
  <si>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</si>
  <si>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</si>
  <si>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</si>
  <si>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</si>
  <si>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</si>
  <si>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</si>
  <si>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</si>
  <si>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</si>
  <si>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</si>
  <si>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</si>
  <si>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</si>
  <si>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</si>
  <si>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</si>
  <si>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</si>
  <si>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</si>
  <si>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</si>
  <si>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</si>
  <si>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</si>
  <si>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</si>
  <si>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</si>
  <si>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</si>
  <si>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</si>
  <si>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</si>
  <si>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</si>
  <si>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</si>
  <si>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</si>
  <si>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</si>
  <si>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</si>
  <si>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</si>
  <si>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</si>
  <si>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</si>
  <si>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</si>
  <si>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</si>
  <si>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</si>
  <si>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</si>
  <si>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</si>
  <si>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</si>
  <si>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</si>
  <si>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</si>
  <si>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</si>
  <si>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</si>
  <si>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</si>
  <si>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</si>
  <si>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</si>
  <si>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</si>
  <si>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</si>
  <si>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</si>
  <si>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</si>
  <si>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</si>
  <si>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</si>
  <si>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</si>
  <si>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</si>
  <si>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</si>
  <si>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</si>
  <si>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</si>
  <si>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</si>
  <si>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</si>
  <si>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</si>
  <si>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</si>
  <si>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</si>
  <si>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</si>
  <si>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</si>
  <si>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</si>
  <si>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</si>
  <si>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</si>
  <si>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</si>
  <si>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</si>
  <si>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</si>
  <si>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</si>
  <si>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</si>
  <si>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</si>
  <si>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</si>
  <si>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</si>
  <si>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</si>
  <si>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</si>
  <si>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</si>
  <si>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</si>
  <si>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</si>
  <si>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</si>
  <si>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</si>
  <si>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</si>
  <si>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</si>
  <si>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</si>
  <si>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</si>
  <si>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</si>
  <si>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</si>
  <si>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</si>
  <si>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</si>
  <si>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</si>
  <si>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</si>
  <si>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</si>
  <si>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</si>
  <si>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</si>
  <si>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</si>
  <si>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</si>
  <si>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</si>
  <si>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</si>
  <si>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</si>
  <si>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</si>
  <si>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</si>
  <si>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</si>
  <si>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</si>
  <si>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</si>
  <si>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</si>
  <si>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</si>
  <si>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</si>
  <si>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</si>
  <si>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</si>
  <si>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</si>
  <si>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</si>
  <si>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</si>
  <si>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</si>
  <si>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</si>
  <si>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</si>
  <si>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</si>
  <si>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</si>
  <si>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</si>
  <si>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</si>
  <si>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</si>
  <si>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</si>
  <si>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</si>
  <si>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</si>
  <si>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</si>
  <si>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</si>
  <si>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</si>
  <si>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</si>
  <si>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</si>
  <si>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</si>
  <si>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</si>
  <si>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</si>
  <si>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</si>
  <si>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</si>
  <si>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</si>
  <si>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</si>
  <si>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</si>
  <si>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</si>
  <si>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</si>
  <si>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</si>
  <si>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</si>
  <si>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</si>
  <si>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</si>
  <si>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</si>
  <si>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</si>
  <si>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</si>
  <si>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</si>
  <si>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</si>
  <si>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</si>
  <si>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</si>
  <si>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</si>
  <si>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</si>
  <si>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</si>
  <si>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</si>
  <si>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</si>
  <si>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</si>
  <si>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</si>
  <si>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</si>
  <si>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</si>
  <si>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</si>
  <si>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</si>
  <si>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</si>
  <si>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</si>
  <si>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</si>
  <si>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</si>
  <si>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</si>
  <si>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</si>
  <si>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</si>
  <si>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</si>
  <si>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</si>
  <si>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</si>
  <si>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</si>
  <si>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</si>
  <si>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</si>
  <si>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</si>
  <si>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</si>
  <si>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</si>
  <si>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</si>
  <si>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</si>
  <si>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</si>
  <si>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</si>
  <si>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</si>
  <si>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</si>
  <si>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</si>
  <si>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</si>
  <si>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</si>
  <si>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</si>
  <si>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</si>
  <si>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</si>
  <si>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</si>
  <si>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</si>
  <si>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</si>
  <si>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</si>
  <si>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</si>
  <si>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</si>
  <si>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</si>
  <si>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</si>
  <si>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</si>
  <si>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</si>
  <si>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</si>
  <si>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</si>
  <si>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</si>
  <si>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</si>
  <si>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</si>
  <si>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</si>
  <si>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</si>
  <si>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</si>
  <si>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</si>
  <si>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</si>
  <si>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</si>
  <si>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</si>
  <si>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</si>
  <si>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</si>
  <si>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</si>
  <si>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</si>
  <si>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</si>
  <si>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</si>
  <si>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</si>
  <si>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</si>
  <si>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</si>
  <si>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</si>
  <si>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</si>
  <si>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</si>
  <si>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</si>
  <si>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</si>
  <si>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</si>
  <si>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</si>
  <si>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</si>
  <si>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</si>
  <si>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</si>
  <si>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</si>
  <si>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</si>
  <si>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</si>
  <si>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</si>
  <si>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</si>
  <si>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</si>
  <si>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</si>
  <si>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</si>
  <si>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</si>
  <si>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</si>
  <si>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</si>
  <si>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</si>
  <si>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</si>
  <si>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</si>
  <si>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</si>
  <si>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</si>
  <si>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</si>
  <si>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</si>
  <si>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</si>
  <si>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</si>
  <si>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</si>
  <si>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</si>
  <si>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</si>
  <si>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</si>
  <si>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</si>
  <si>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</si>
  <si>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</si>
  <si>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</si>
  <si>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</si>
  <si>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</si>
  <si>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</si>
  <si>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</si>
  <si>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</si>
  <si>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</si>
  <si>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</si>
  <si>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</si>
  <si>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</si>
  <si>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</si>
  <si>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</si>
  <si>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</si>
  <si>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</si>
  <si>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</si>
  <si>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</si>
  <si>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</si>
  <si>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</si>
  <si>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</si>
  <si>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</si>
  <si>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</si>
  <si>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</si>
  <si>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</si>
  <si>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</si>
  <si>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</si>
  <si>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</si>
  <si>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</si>
  <si>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</si>
  <si>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</si>
  <si>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</si>
  <si>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</si>
  <si>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</si>
  <si>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</si>
  <si>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</si>
  <si>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</si>
  <si>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</si>
  <si>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</si>
  <si>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</si>
  <si>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</si>
  <si>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</si>
  <si>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</si>
  <si>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</si>
  <si>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</si>
  <si>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</si>
  <si>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</si>
  <si>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</si>
  <si>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</si>
  <si>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</si>
  <si>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</si>
  <si>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</si>
  <si>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</si>
  <si>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</si>
  <si>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</si>
  <si>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</si>
  <si>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</si>
  <si>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</si>
  <si>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</si>
  <si>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</si>
  <si>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</si>
  <si>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</si>
  <si>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</si>
  <si>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</si>
  <si>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</si>
  <si>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</si>
  <si>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</si>
  <si>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</si>
  <si>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</si>
  <si>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</si>
  <si>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</si>
  <si>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</si>
  <si>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</si>
  <si>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</si>
  <si>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</si>
  <si>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</si>
  <si>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</si>
  <si>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</si>
  <si>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</si>
  <si>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</si>
  <si>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</si>
  <si>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</si>
  <si>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</si>
  <si>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</si>
  <si>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</si>
  <si>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</si>
  <si>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</si>
  <si>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</si>
  <si>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</si>
  <si>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</si>
  <si>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</si>
  <si>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</si>
  <si>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</si>
  <si>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</si>
  <si>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</si>
  <si>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</si>
  <si>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</si>
  <si>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</si>
  <si>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</si>
  <si>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</si>
  <si>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</si>
  <si>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</si>
  <si>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</si>
  <si>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</si>
  <si>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</si>
  <si>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</si>
  <si>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</si>
  <si>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</si>
  <si>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</si>
  <si>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</si>
  <si>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</si>
  <si>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</si>
  <si>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</si>
  <si>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</si>
  <si>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</si>
  <si>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</si>
  <si>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</si>
  <si>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</si>
  <si>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</si>
  <si>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</si>
  <si>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</si>
  <si>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</si>
  <si>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</si>
  <si>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</si>
  <si>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</si>
  <si>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</si>
  <si>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</si>
  <si>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</si>
  <si>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</si>
  <si>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</si>
  <si>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</si>
  <si>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</si>
  <si>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</si>
  <si>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</si>
  <si>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</si>
  <si>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</si>
  <si>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</si>
  <si>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</si>
  <si>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</si>
  <si>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</si>
  <si>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</si>
  <si>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</si>
  <si>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</si>
  <si>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</si>
  <si>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</si>
  <si>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</si>
  <si>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</si>
  <si>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</si>
  <si>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</si>
  <si>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</si>
  <si>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</si>
  <si>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</si>
  <si>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</si>
  <si>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</si>
  <si>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</si>
  <si>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</si>
  <si>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</si>
  <si>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</si>
  <si>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</si>
  <si>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</si>
  <si>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</si>
  <si>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</si>
  <si>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</si>
  <si>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</si>
  <si>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</si>
  <si>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</si>
  <si>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</si>
  <si>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</si>
  <si>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</si>
  <si>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</si>
  <si>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</si>
  <si>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</si>
  <si>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</si>
  <si>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</si>
  <si>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</si>
  <si>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</si>
  <si>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</si>
  <si>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</si>
  <si>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</si>
  <si>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</si>
  <si>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</si>
  <si>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</si>
  <si>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</si>
  <si>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</si>
  <si>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</si>
  <si>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</si>
  <si>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</si>
  <si>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</si>
  <si>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</si>
  <si>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</si>
  <si>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</si>
  <si>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</si>
  <si>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</si>
  <si>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</si>
  <si>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</si>
  <si>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</si>
  <si>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</si>
  <si>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</si>
  <si>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</si>
  <si>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</si>
  <si>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</si>
  <si>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</si>
  <si>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</si>
  <si>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</si>
  <si>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</si>
  <si>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</si>
  <si>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</si>
  <si>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</si>
  <si>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</si>
  <si>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</si>
  <si>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</si>
  <si>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</si>
  <si>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</si>
  <si>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</si>
  <si>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</si>
  <si>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</si>
  <si>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</si>
  <si>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</si>
  <si>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</si>
  <si>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</si>
  <si>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</si>
  <si>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</si>
  <si>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</si>
  <si>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</si>
  <si>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</si>
  <si>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</si>
  <si>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</si>
  <si>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</si>
  <si>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</si>
  <si>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</si>
  <si>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</si>
  <si>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</si>
  <si>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</si>
  <si>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</si>
  <si>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</si>
  <si>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</si>
  <si>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</si>
  <si>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</si>
  <si>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</si>
  <si>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</si>
  <si>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</si>
  <si>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</si>
  <si>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</si>
  <si>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</si>
  <si>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</si>
  <si>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</si>
  <si>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</si>
  <si>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</si>
  <si>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</si>
  <si>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</si>
  <si>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</si>
  <si>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</si>
  <si>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</si>
  <si>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</si>
  <si>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</si>
  <si>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</si>
  <si>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</si>
  <si>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</si>
  <si>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</si>
  <si>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</si>
  <si>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</si>
  <si>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</si>
  <si>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</si>
  <si>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</si>
  <si>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</si>
  <si>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</si>
  <si>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</si>
  <si>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</si>
  <si>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</si>
  <si>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</si>
  <si>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</si>
  <si>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</si>
  <si>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</si>
  <si>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</si>
  <si>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</si>
  <si>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</si>
  <si>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</si>
  <si>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</si>
  <si>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</si>
  <si>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</si>
  <si>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</si>
  <si>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</si>
  <si>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</si>
  <si>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</si>
  <si>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</si>
  <si>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</si>
  <si>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</si>
  <si>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</si>
  <si>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</si>
  <si>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</si>
  <si>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</si>
  <si>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</si>
  <si>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</si>
  <si>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</si>
  <si>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</si>
  <si>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</si>
  <si>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</si>
  <si>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</si>
  <si>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</si>
  <si>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</si>
  <si>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</si>
  <si>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</si>
  <si>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</si>
  <si>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</si>
  <si>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</si>
  <si>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</si>
  <si>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</si>
  <si>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</si>
  <si>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</si>
  <si>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</si>
  <si>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</si>
  <si>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</si>
  <si>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</si>
  <si>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</si>
  <si>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</si>
  <si>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</si>
  <si>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</si>
  <si>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</si>
  <si>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</si>
  <si>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</si>
  <si>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</si>
  <si>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</si>
  <si>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</si>
  <si>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</si>
  <si>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</si>
  <si>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</si>
  <si>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</si>
  <si>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</si>
  <si>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</si>
  <si>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</si>
  <si>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</si>
  <si>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</si>
  <si>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</si>
  <si>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</si>
  <si>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</si>
  <si>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</si>
  <si>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</si>
  <si>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</si>
  <si>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</si>
  <si>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</si>
  <si>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</si>
  <si>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</si>
  <si>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</si>
  <si>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</si>
  <si>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</si>
  <si>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</si>
  <si>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</si>
  <si>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</si>
  <si>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</si>
  <si>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</si>
  <si>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</si>
  <si>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</si>
  <si>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</si>
  <si>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</si>
  <si>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</si>
  <si>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</si>
  <si>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</si>
  <si>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</si>
  <si>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</si>
  <si>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</si>
  <si>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</si>
  <si>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</si>
  <si>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</si>
  <si>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</si>
  <si>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</si>
  <si>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</si>
  <si>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</si>
  <si>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</si>
  <si>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</si>
  <si>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</si>
  <si>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</si>
  <si>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</si>
  <si>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</si>
  <si>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</si>
  <si>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</si>
  <si>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</si>
  <si>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</si>
  <si>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</si>
  <si>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</si>
  <si>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</si>
  <si>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</si>
  <si>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</si>
  <si>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</si>
  <si>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</si>
  <si>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</si>
  <si>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</si>
  <si>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</si>
  <si>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</si>
  <si>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</si>
  <si>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</si>
  <si>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</si>
  <si>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</si>
  <si>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</si>
  <si>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</si>
  <si>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</si>
  <si>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</si>
  <si>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</si>
  <si>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</si>
  <si>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</si>
  <si>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</si>
  <si>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</si>
  <si>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</si>
  <si>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</si>
  <si>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</si>
  <si>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</si>
  <si>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</si>
  <si>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</si>
  <si>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</si>
  <si>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</si>
  <si>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</si>
  <si>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</si>
  <si>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</si>
  <si>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</si>
  <si>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</si>
  <si>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</si>
  <si>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</si>
  <si>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</si>
  <si>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</si>
  <si>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</si>
  <si>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</si>
  <si>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</si>
  <si>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</si>
  <si>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</si>
  <si>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</si>
  <si>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</si>
  <si>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</si>
  <si>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</si>
  <si>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</si>
  <si>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</si>
  <si>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</si>
  <si>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</si>
  <si>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</si>
  <si>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</si>
  <si>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</si>
  <si>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</si>
  <si>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</si>
  <si>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</si>
  <si>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</si>
  <si>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</si>
  <si>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</si>
  <si>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</si>
  <si>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</si>
  <si>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</si>
  <si>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</si>
  <si>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</si>
  <si>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</si>
  <si>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</si>
  <si>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</si>
  <si>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</si>
  <si>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</si>
  <si>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</si>
  <si>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</si>
  <si>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</si>
  <si>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</si>
  <si>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</si>
  <si>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</si>
  <si>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</si>
  <si>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</si>
  <si>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</si>
  <si>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</si>
  <si>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</si>
  <si>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</si>
  <si>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</si>
  <si>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</si>
  <si>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</si>
  <si>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</si>
  <si>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</si>
  <si>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</si>
  <si>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</si>
  <si>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</si>
  <si>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</si>
  <si>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</si>
  <si>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</si>
  <si>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</si>
  <si>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</si>
  <si>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</si>
  <si>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</si>
  <si>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</si>
  <si>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</si>
  <si>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</si>
  <si>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</si>
  <si>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</si>
  <si>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</si>
  <si>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</si>
  <si>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</si>
  <si>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</si>
  <si>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</si>
  <si>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</si>
  <si>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</si>
  <si>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</si>
  <si>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</si>
  <si>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</si>
  <si>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</si>
  <si>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</si>
  <si>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</si>
  <si>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</si>
  <si>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</si>
  <si>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</si>
  <si>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</si>
  <si>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</si>
  <si>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</si>
  <si>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</si>
  <si>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</si>
  <si>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</si>
  <si>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</si>
  <si>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</si>
  <si>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</si>
  <si>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</si>
  <si>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</si>
  <si>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</si>
  <si>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</si>
  <si>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</si>
  <si>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</si>
  <si>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</si>
  <si>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</si>
  <si>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</si>
  <si>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</si>
  <si>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</si>
  <si>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</si>
  <si>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</si>
  <si>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</si>
  <si>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</si>
  <si>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</si>
  <si>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</si>
  <si>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</si>
  <si>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</si>
  <si>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</si>
  <si>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</si>
  <si>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</si>
  <si>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</si>
  <si>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</si>
  <si>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</si>
  <si>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</si>
  <si>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</si>
  <si>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</si>
  <si>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</si>
  <si>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</si>
  <si>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</si>
  <si>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</si>
  <si>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</si>
  <si>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</si>
  <si>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</si>
  <si>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</si>
  <si>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</si>
  <si>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</si>
  <si>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</si>
  <si>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</si>
  <si>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</si>
  <si>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</si>
  <si>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</si>
  <si>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</si>
  <si>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</si>
  <si>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</si>
  <si>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</si>
  <si>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</si>
  <si>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</si>
  <si>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</si>
  <si>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</si>
  <si>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</si>
  <si>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</si>
  <si>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</si>
  <si>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</si>
  <si>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</si>
  <si>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</si>
  <si>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</si>
  <si>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</si>
  <si>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</si>
  <si>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</si>
  <si>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</si>
  <si>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</si>
  <si>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</si>
  <si>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</si>
  <si>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</si>
  <si>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</si>
  <si>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</si>
  <si>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</si>
  <si>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</si>
  <si>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</si>
  <si>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</si>
  <si>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</si>
  <si>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</si>
  <si>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</si>
  <si>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</si>
  <si>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</si>
  <si>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</si>
  <si>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</si>
  <si>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</si>
  <si>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</si>
  <si>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</si>
  <si>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</si>
  <si>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</si>
  <si>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</si>
  <si>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</si>
  <si>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</si>
  <si>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</si>
  <si>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</si>
  <si>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</si>
  <si>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</si>
  <si>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</si>
  <si>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</si>
  <si>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</si>
  <si>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</si>
  <si>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</si>
  <si>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</si>
  <si>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</si>
  <si>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</si>
  <si>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</si>
  <si>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</si>
  <si>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</si>
  <si>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</si>
  <si>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</si>
  <si>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</si>
  <si>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</si>
  <si>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</si>
  <si>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</si>
  <si>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</si>
  <si>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</si>
  <si>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</si>
  <si>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</si>
  <si>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</si>
  <si>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</si>
  <si>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</si>
  <si>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</si>
  <si>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</si>
  <si>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</si>
  <si>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</si>
  <si>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</si>
  <si>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</si>
  <si>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</si>
  <si>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</si>
  <si>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</si>
  <si>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</si>
  <si>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</si>
  <si>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</si>
  <si>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</si>
  <si>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</si>
  <si>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</si>
  <si>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</si>
  <si>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</si>
  <si>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</si>
  <si>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</si>
  <si>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</si>
  <si>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</si>
  <si>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</si>
  <si>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</si>
  <si>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</si>
  <si>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</si>
  <si>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</si>
  <si>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</si>
  <si>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</si>
  <si>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</si>
  <si>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</si>
  <si>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</si>
  <si>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</si>
  <si>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</si>
  <si>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</si>
  <si>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</si>
  <si>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</si>
  <si>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</si>
  <si>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</si>
  <si>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</si>
  <si>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</si>
  <si>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</si>
  <si>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</si>
  <si>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</si>
  <si>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</si>
  <si>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</si>
  <si>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</si>
  <si>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</si>
  <si>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</si>
  <si>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</si>
  <si>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</si>
  <si>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</si>
  <si>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</si>
  <si>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</si>
  <si>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</si>
  <si>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</si>
  <si>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</si>
  <si>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</si>
  <si>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</si>
  <si>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</si>
  <si>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</si>
  <si>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</si>
  <si>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</si>
  <si>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</si>
  <si>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</si>
  <si>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</si>
  <si>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</si>
  <si>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</si>
  <si>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</si>
  <si>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</si>
  <si>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</si>
  <si>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</si>
  <si>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</si>
  <si>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</si>
  <si>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</si>
  <si>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</si>
  <si>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</si>
  <si>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</si>
  <si>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</si>
  <si>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</si>
  <si>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</si>
  <si>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</si>
  <si>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</si>
  <si>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</si>
  <si>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</si>
  <si>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</si>
  <si>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</si>
  <si>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</si>
  <si>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</si>
  <si>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</si>
  <si>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</si>
  <si>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</si>
  <si>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</si>
  <si>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</si>
  <si>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</si>
  <si>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</si>
  <si>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</si>
  <si>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</si>
  <si>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</si>
  <si>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</si>
  <si>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</si>
  <si>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</si>
  <si>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</si>
  <si>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</si>
  <si>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</si>
  <si>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</si>
  <si>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</si>
  <si>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</si>
  <si>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</si>
  <si>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</si>
  <si>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</si>
  <si>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</si>
  <si>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</si>
  <si>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</si>
  <si>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</si>
  <si>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</si>
  <si>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</si>
  <si>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</si>
  <si>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</si>
  <si>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</si>
  <si>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</si>
  <si>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</si>
  <si>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</si>
  <si>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</si>
  <si>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</si>
  <si>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</si>
  <si>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</si>
  <si>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</si>
  <si>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</si>
  <si>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</si>
  <si>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</si>
  <si>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</si>
  <si>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</si>
  <si>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</si>
  <si>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</si>
  <si>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</si>
  <si>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</si>
  <si>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</si>
  <si>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</si>
  <si>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</si>
  <si>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</si>
  <si>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</si>
  <si>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</si>
  <si>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</si>
  <si>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</si>
  <si>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</si>
  <si>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</si>
  <si>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</si>
  <si>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</si>
  <si>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</si>
  <si>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</si>
  <si>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</si>
  <si>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</si>
  <si>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</si>
  <si>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</si>
  <si>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</si>
  <si>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</si>
  <si>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</si>
  <si>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</si>
  <si>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</si>
  <si>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</si>
  <si>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</si>
  <si>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</si>
  <si>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</si>
  <si>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</si>
  <si>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</si>
  <si>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</si>
  <si>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</si>
  <si>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</si>
  <si>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</si>
  <si>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</si>
  <si>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</si>
  <si>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</si>
  <si>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</si>
  <si>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</si>
  <si>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</si>
  <si>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</si>
  <si>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</si>
  <si>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</si>
  <si>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</si>
  <si>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</si>
  <si>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</si>
  <si>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</si>
  <si>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</si>
  <si>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</si>
  <si>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</si>
  <si>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</si>
  <si>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</si>
  <si>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</si>
  <si>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</si>
  <si>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</si>
  <si>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</si>
  <si>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</si>
  <si>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</si>
  <si>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</si>
  <si>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</si>
  <si>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</si>
  <si>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</si>
  <si>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</si>
  <si>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</si>
  <si>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</si>
  <si>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</si>
  <si>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</si>
  <si>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</si>
  <si>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</si>
  <si>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</si>
  <si>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</si>
  <si>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</si>
  <si>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</si>
  <si>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</si>
  <si>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</si>
  <si>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</si>
  <si>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</si>
  <si>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</si>
  <si>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</si>
  <si>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</si>
  <si>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</si>
  <si>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</si>
  <si>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</si>
  <si>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</si>
  <si>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</si>
  <si>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</si>
  <si>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</si>
  <si>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</si>
  <si>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</si>
  <si>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</si>
  <si>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</si>
  <si>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</si>
  <si>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</si>
  <si>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</si>
  <si>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</si>
  <si>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</si>
  <si>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</si>
  <si>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</si>
  <si>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</si>
  <si>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</si>
  <si>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</si>
  <si>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</si>
  <si>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</si>
  <si>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</si>
  <si>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</si>
  <si>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</si>
  <si>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</si>
  <si>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</si>
  <si>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</si>
  <si>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</si>
  <si>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</si>
  <si>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</si>
  <si>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</si>
  <si>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</si>
  <si>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</si>
  <si>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</si>
  <si>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</si>
  <si>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</si>
  <si>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</si>
  <si>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</si>
  <si>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</si>
  <si>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</si>
  <si>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</si>
  <si>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</si>
  <si>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</si>
  <si>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</si>
  <si>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</si>
  <si>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</si>
  <si>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</si>
  <si>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</si>
  <si>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</si>
  <si>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</si>
  <si>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</si>
  <si>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</si>
  <si>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</si>
  <si>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</si>
  <si>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</si>
  <si>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</si>
  <si>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</si>
  <si>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</si>
  <si>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</si>
  <si>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</si>
  <si>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</si>
  <si>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</si>
  <si>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</si>
  <si>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</si>
  <si>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</si>
  <si>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</si>
  <si>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</si>
  <si>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</si>
  <si>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</si>
  <si>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</si>
  <si>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</si>
  <si>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</si>
  <si>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</si>
  <si>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</si>
  <si>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</si>
  <si>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</si>
  <si>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</si>
  <si>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</si>
  <si>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</si>
  <si>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</si>
  <si>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</si>
  <si>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</si>
  <si>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</si>
  <si>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</si>
  <si>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</si>
  <si>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</si>
  <si>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</si>
  <si>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</si>
  <si>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</si>
  <si>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</si>
  <si>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</si>
  <si>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</si>
  <si>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</si>
  <si>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</si>
  <si>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</si>
  <si>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</si>
  <si>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</si>
  <si>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</si>
  <si>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</si>
  <si>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</si>
  <si>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</si>
  <si>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</si>
  <si>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</si>
  <si>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</si>
  <si>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</si>
  <si>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</si>
  <si>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</si>
  <si>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</si>
  <si>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</si>
  <si>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</si>
  <si>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</si>
  <si>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</si>
  <si>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</si>
  <si>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</si>
  <si>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</si>
  <si>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</si>
  <si>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</si>
  <si>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</si>
  <si>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</si>
  <si>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</si>
  <si>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</si>
  <si>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</si>
  <si>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</si>
  <si>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</si>
  <si>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</si>
  <si>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</si>
  <si>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</si>
  <si>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</si>
  <si>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</si>
  <si>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</si>
  <si>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</si>
  <si>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</si>
  <si>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</si>
  <si>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</si>
  <si>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</si>
  <si>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</si>
  <si>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</si>
  <si>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</si>
  <si>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</si>
  <si>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</si>
  <si>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</si>
  <si>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</si>
  <si>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</si>
  <si>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</si>
  <si>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</si>
  <si>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</si>
  <si>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</si>
  <si>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</si>
  <si>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</si>
  <si>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</si>
  <si>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</si>
  <si>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</si>
  <si>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</si>
  <si>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</si>
  <si>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</si>
  <si>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</si>
  <si>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</si>
  <si>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</si>
  <si>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</si>
  <si>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</si>
  <si>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</si>
  <si>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</si>
  <si>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</si>
  <si>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</si>
  <si>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</si>
  <si>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</si>
  <si>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</si>
  <si>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</si>
  <si>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</si>
  <si>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</si>
  <si>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</si>
  <si>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</si>
  <si>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</si>
  <si>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</si>
  <si>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</si>
  <si>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</si>
  <si>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</si>
  <si>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</si>
  <si>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</si>
  <si>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</si>
  <si>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</si>
  <si>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</si>
  <si>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</si>
  <si>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</si>
  <si>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</si>
  <si>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</si>
  <si>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</si>
  <si>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</si>
  <si>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</si>
  <si>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</si>
  <si>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</si>
  <si>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</si>
  <si>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</si>
  <si>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</si>
  <si>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</si>
  <si>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</si>
  <si>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</si>
  <si>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</si>
  <si>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</si>
  <si>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</si>
  <si>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</si>
  <si>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</si>
  <si>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</si>
  <si>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</si>
  <si>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</si>
  <si>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</si>
  <si>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</si>
  <si>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</si>
  <si>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</si>
  <si>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</si>
  <si>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</si>
  <si>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</si>
  <si>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</si>
  <si>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</si>
  <si>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</si>
  <si>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</si>
  <si>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</si>
  <si>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</si>
  <si>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</si>
  <si>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</si>
  <si>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</si>
  <si>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</si>
  <si>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</si>
  <si>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</si>
  <si>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</si>
  <si>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</si>
  <si>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</si>
  <si>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</si>
  <si>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</si>
  <si>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</si>
  <si>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</si>
  <si>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</si>
  <si>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</si>
  <si>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</si>
  <si>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</si>
  <si>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</si>
  <si>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</si>
  <si>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</si>
  <si>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</si>
  <si>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</si>
  <si>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</si>
  <si>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</si>
  <si>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</si>
  <si>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</si>
  <si>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</si>
  <si>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</si>
  <si>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</si>
  <si>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</si>
  <si>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</si>
  <si>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</si>
  <si>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</si>
  <si>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</si>
  <si>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</si>
  <si>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</si>
  <si>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</si>
  <si>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</si>
  <si>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</si>
  <si>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</si>
  <si>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</si>
  <si>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</si>
  <si>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</si>
  <si>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</si>
  <si>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</si>
  <si>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</si>
  <si>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</si>
  <si>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</si>
  <si>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</si>
  <si>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</si>
  <si>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</si>
  <si>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</si>
  <si>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</si>
  <si>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</si>
  <si>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</si>
  <si>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</si>
  <si>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</si>
  <si>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</si>
  <si>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</si>
  <si>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</si>
  <si>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</si>
  <si>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</si>
  <si>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</si>
  <si>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</si>
  <si>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</si>
  <si>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</si>
  <si>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</si>
  <si>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</si>
  <si>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</si>
  <si>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</si>
  <si>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</si>
  <si>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</si>
  <si>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</si>
  <si>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</si>
  <si>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</si>
  <si>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</si>
  <si>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</si>
  <si>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</si>
  <si>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</si>
  <si>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</si>
  <si>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</si>
  <si>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</si>
  <si>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</si>
  <si>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</si>
  <si>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</si>
  <si>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</si>
  <si>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</si>
  <si>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</si>
  <si>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</si>
  <si>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</si>
  <si>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</si>
  <si>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</si>
  <si>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</si>
  <si>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</si>
  <si>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</si>
  <si>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</si>
  <si>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</si>
  <si>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</si>
  <si>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</si>
  <si>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</si>
  <si>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</si>
  <si>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</si>
  <si>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</si>
  <si>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</si>
  <si>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</si>
  <si>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</si>
  <si>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</si>
  <si>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</si>
  <si>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</si>
  <si>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</si>
  <si>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</si>
  <si>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</si>
  <si>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</si>
  <si>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</si>
  <si>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</si>
  <si>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</si>
  <si>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</si>
  <si>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</si>
  <si>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</si>
  <si>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</si>
  <si>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</si>
  <si>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</si>
  <si>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</si>
  <si>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</si>
  <si>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</si>
  <si>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</si>
  <si>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</si>
  <si>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</si>
  <si>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</si>
  <si>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</si>
  <si>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</si>
  <si>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</si>
  <si>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</si>
  <si>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</si>
  <si>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</si>
  <si>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</si>
  <si>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</si>
  <si>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</si>
  <si>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</si>
  <si>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</si>
  <si>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</si>
  <si>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</si>
  <si>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</si>
  <si>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</si>
  <si>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</si>
  <si>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</si>
  <si>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</si>
  <si>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</si>
  <si>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</si>
  <si>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</si>
  <si>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</si>
  <si>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</si>
  <si>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</si>
  <si>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</si>
  <si>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</si>
  <si>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</si>
  <si>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</si>
  <si>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</si>
  <si>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</si>
  <si>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</si>
  <si>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</si>
  <si>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</si>
  <si>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</si>
  <si>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</si>
  <si>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</si>
  <si>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</si>
  <si>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</si>
  <si>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</si>
  <si>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</si>
  <si>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</si>
  <si>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</si>
  <si>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</si>
  <si>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</si>
  <si>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</si>
  <si>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</si>
  <si>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</si>
  <si>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</si>
  <si>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</si>
  <si>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</si>
  <si>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</si>
  <si>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</si>
  <si>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</si>
  <si>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</si>
  <si>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</si>
  <si>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</si>
  <si>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</si>
  <si>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</si>
  <si>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</si>
  <si>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</si>
  <si>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</si>
  <si>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</si>
  <si>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</si>
  <si>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</si>
  <si>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</si>
  <si>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</si>
  <si>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</si>
  <si>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</si>
  <si>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</si>
  <si>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</si>
  <si>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</si>
  <si>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</si>
  <si>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</si>
  <si>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</si>
  <si>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</si>
  <si>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</si>
  <si>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</si>
  <si>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</si>
  <si>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</si>
  <si>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</si>
  <si>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</si>
  <si>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</si>
  <si>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</si>
  <si>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</si>
  <si>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</si>
  <si>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</si>
  <si>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</si>
  <si>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</si>
  <si>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</si>
  <si>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</si>
  <si>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</si>
  <si>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</si>
  <si>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</si>
  <si>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</si>
  <si>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</si>
  <si>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</si>
  <si>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</si>
  <si>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</si>
  <si>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</si>
  <si>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</si>
  <si>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</si>
  <si>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</si>
  <si>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</si>
  <si>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</si>
  <si>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</si>
  <si>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</si>
  <si>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</si>
  <si>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</si>
  <si>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</si>
  <si>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</si>
  <si>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</si>
  <si>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</si>
  <si>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</si>
  <si>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</si>
  <si>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</si>
  <si>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</si>
  <si>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</si>
  <si>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</si>
  <si>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</si>
  <si>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</si>
  <si>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</si>
  <si>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</si>
  <si>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</si>
  <si>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</si>
  <si>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</si>
  <si>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</si>
  <si>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</si>
  <si>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</si>
  <si>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</si>
  <si>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</si>
  <si>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</si>
  <si>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</si>
  <si>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</si>
  <si>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</si>
  <si>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</si>
  <si>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</si>
  <si>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</si>
  <si>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</si>
  <si>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</si>
  <si>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</si>
  <si>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</si>
  <si>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</si>
  <si>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</si>
  <si>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</si>
  <si>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</si>
  <si>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</si>
  <si>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</si>
  <si>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</si>
  <si>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</si>
  <si>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</si>
  <si>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</si>
  <si>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</si>
  <si>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</si>
  <si>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</si>
  <si>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</si>
  <si>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</si>
  <si>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</si>
  <si>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</si>
  <si>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</si>
  <si>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</si>
  <si>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</si>
  <si>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</si>
  <si>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</si>
  <si>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</si>
  <si>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</si>
  <si>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</si>
  <si>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</si>
  <si>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</si>
  <si>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</si>
  <si>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</si>
  <si>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</si>
  <si>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</si>
  <si>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</si>
  <si>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</si>
  <si>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</si>
  <si>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</si>
  <si>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</si>
  <si>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</si>
  <si>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</si>
  <si>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</si>
  <si>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</si>
  <si>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</si>
  <si>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</si>
  <si>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</si>
  <si>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</si>
  <si>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</si>
  <si>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</si>
  <si>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</si>
  <si>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</si>
  <si>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</si>
  <si>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</si>
  <si>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</si>
  <si>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</si>
  <si>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</si>
  <si>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</si>
  <si>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</si>
  <si>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</si>
  <si>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</si>
  <si>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</si>
  <si>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</si>
  <si>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</si>
  <si>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</si>
  <si>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</si>
  <si>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</si>
  <si>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</si>
  <si>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</si>
  <si>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</si>
  <si>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</si>
  <si>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</si>
  <si>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</si>
  <si>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</si>
  <si>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</si>
  <si>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</si>
  <si>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</si>
  <si>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</si>
  <si>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</si>
  <si>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</si>
  <si>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</si>
  <si>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</si>
  <si>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</si>
  <si>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</si>
  <si>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</si>
  <si>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</si>
  <si>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</si>
  <si>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</si>
  <si>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</si>
  <si>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</si>
  <si>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</si>
  <si>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</si>
  <si>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</si>
  <si>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</si>
  <si>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</si>
  <si>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</si>
  <si>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</si>
  <si>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</si>
  <si>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</si>
  <si>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</si>
  <si>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</si>
  <si>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</si>
  <si>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</si>
  <si>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</si>
  <si>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</si>
  <si>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</si>
  <si>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</si>
  <si>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</si>
  <si>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</si>
  <si>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</si>
  <si>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</si>
  <si>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</si>
  <si>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</si>
  <si>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</si>
  <si>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</si>
  <si>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</si>
  <si>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</si>
  <si>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</si>
  <si>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</si>
  <si>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</si>
  <si>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</si>
  <si>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</si>
  <si>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</si>
  <si>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</si>
  <si>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</si>
  <si>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</si>
  <si>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</si>
  <si>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</si>
  <si>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</si>
  <si>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</si>
  <si>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</si>
  <si>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</si>
  <si>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</si>
  <si>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</si>
  <si>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</si>
  <si>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</si>
  <si>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</si>
  <si>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</si>
  <si>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</si>
  <si>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</si>
  <si>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</si>
  <si>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</si>
  <si>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</si>
  <si>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</si>
  <si>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</si>
  <si>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</si>
  <si>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</si>
  <si>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</si>
  <si>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</si>
  <si>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</si>
  <si>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</si>
  <si>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</si>
  <si>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</si>
  <si>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</si>
  <si>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</si>
  <si>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</si>
  <si>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</si>
  <si>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</si>
  <si>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</si>
  <si>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</si>
  <si>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</si>
  <si>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</si>
  <si>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</si>
  <si>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</si>
  <si>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</si>
  <si>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</si>
  <si>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</si>
  <si>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</si>
  <si>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</si>
  <si>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</si>
  <si>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</si>
  <si>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</si>
  <si>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</si>
  <si>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</si>
  <si>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</si>
  <si>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</si>
  <si>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</si>
  <si>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</si>
  <si>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</si>
  <si>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</si>
  <si>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</si>
  <si>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</si>
  <si>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</si>
  <si>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</si>
  <si>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</si>
  <si>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</si>
  <si>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</si>
  <si>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</si>
  <si>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</si>
  <si>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</si>
  <si>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</si>
  <si>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</si>
  <si>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</si>
  <si>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</si>
  <si>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</si>
  <si>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</si>
  <si>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</si>
  <si>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</si>
  <si>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</si>
  <si>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</si>
  <si>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</si>
  <si>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</si>
  <si>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</si>
  <si>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</si>
  <si>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</si>
  <si>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</si>
  <si>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</si>
  <si>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</si>
  <si>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</si>
  <si>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</si>
  <si>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</si>
  <si>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</si>
  <si>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</si>
  <si>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</si>
  <si>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</si>
  <si>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</si>
  <si>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</si>
  <si>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</si>
  <si>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</si>
  <si>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</si>
  <si>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</si>
  <si>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</si>
  <si>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</si>
  <si>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</si>
  <si>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</si>
  <si>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</si>
  <si>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</si>
  <si>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</si>
  <si>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</si>
  <si>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</si>
  <si>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</si>
  <si>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</si>
  <si>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</si>
  <si>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</si>
  <si>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</si>
  <si>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</si>
  <si>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</si>
  <si>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</si>
  <si>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</si>
  <si>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</si>
  <si>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</si>
  <si>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</si>
  <si>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</si>
  <si>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</si>
  <si>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</si>
  <si>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</si>
  <si>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</si>
  <si>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</si>
  <si>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</si>
  <si>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</si>
  <si>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</si>
  <si>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</si>
  <si>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</si>
  <si>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</si>
  <si>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</si>
  <si>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</si>
  <si>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</si>
  <si>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</si>
  <si>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</si>
  <si>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</si>
  <si>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</si>
  <si>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</si>
  <si>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</si>
  <si>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</si>
  <si>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</si>
  <si>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</si>
  <si>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</si>
  <si>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</si>
  <si>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</si>
  <si>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</si>
  <si>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</si>
  <si>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</si>
  <si>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</si>
  <si>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</si>
  <si>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</si>
  <si>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</si>
  <si>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</si>
  <si>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</si>
  <si>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</si>
  <si>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</si>
  <si>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</si>
  <si>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</si>
  <si>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</si>
  <si>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</si>
  <si>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</si>
  <si>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</si>
  <si>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</si>
  <si>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</si>
  <si>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</si>
  <si>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</si>
  <si>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</si>
  <si>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</si>
  <si>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</si>
  <si>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</si>
  <si>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</si>
  <si>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</si>
  <si>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</si>
  <si>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</si>
  <si>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</si>
  <si>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</si>
  <si>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</si>
  <si>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</si>
  <si>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</si>
  <si>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</si>
  <si>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</si>
  <si>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</si>
  <si>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</si>
  <si>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</si>
  <si>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</si>
  <si>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</si>
  <si>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</si>
  <si>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</si>
  <si>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</si>
  <si>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</si>
  <si>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</si>
  <si>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</si>
  <si>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</si>
  <si>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</si>
  <si>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</si>
  <si>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</si>
  <si>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</si>
  <si>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</si>
  <si>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</si>
  <si>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</si>
  <si>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</si>
  <si>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</si>
  <si>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</si>
  <si>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</si>
  <si>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</si>
  <si>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</si>
  <si>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</si>
  <si>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</si>
  <si>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</si>
  <si>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</si>
  <si>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</si>
  <si>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</si>
  <si>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</si>
  <si>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</si>
  <si>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</si>
  <si>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</si>
  <si>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</si>
  <si>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</si>
  <si>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</si>
  <si>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</si>
  <si>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</si>
  <si>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</si>
  <si>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</si>
  <si>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</si>
  <si>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</si>
  <si>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</si>
  <si>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</si>
  <si>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</si>
  <si>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</si>
  <si>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</si>
  <si>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</si>
  <si>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</si>
  <si>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</si>
  <si>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</si>
  <si>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</si>
  <si>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</si>
  <si>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</si>
  <si>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</si>
  <si>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</si>
  <si>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</si>
  <si>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</si>
  <si>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</si>
  <si>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</si>
  <si>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</si>
  <si>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</si>
  <si>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</si>
  <si>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</si>
  <si>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</si>
  <si>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</si>
  <si>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</si>
  <si>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</si>
  <si>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</si>
  <si>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</si>
  <si>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</si>
  <si>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</si>
  <si>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</si>
  <si>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</si>
  <si>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</si>
  <si>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</si>
  <si>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</si>
  <si>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</si>
  <si>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</si>
  <si>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</si>
  <si>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</si>
  <si>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</si>
  <si>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</si>
  <si>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</si>
  <si>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</si>
  <si>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</si>
  <si>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</si>
  <si>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</si>
  <si>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</si>
  <si>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</si>
  <si>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</si>
  <si>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</si>
  <si>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</si>
  <si>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</si>
  <si>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</si>
  <si>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</si>
  <si>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</si>
  <si>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</si>
  <si>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</si>
  <si>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</si>
  <si>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</si>
  <si>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</si>
  <si>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</si>
  <si>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</si>
  <si>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</si>
  <si>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</si>
  <si>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</si>
  <si>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</si>
  <si>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</si>
  <si>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</si>
  <si>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</si>
  <si>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</si>
  <si>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</si>
  <si>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</si>
  <si>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</si>
  <si>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</si>
  <si>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</si>
  <si>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</si>
  <si>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</si>
  <si>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</si>
  <si>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</si>
  <si>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</si>
  <si>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</si>
  <si>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</si>
  <si>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</si>
  <si>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</si>
  <si>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</si>
  <si>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</si>
  <si>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</si>
  <si>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</si>
  <si>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</si>
  <si>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</si>
  <si>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</si>
  <si>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</si>
  <si>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</si>
  <si>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</si>
  <si>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</si>
  <si>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</si>
  <si>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</si>
  <si>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</si>
  <si>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</si>
  <si>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</si>
  <si>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</si>
  <si>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</si>
  <si>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</si>
  <si>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</si>
  <si>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</si>
  <si>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</si>
  <si>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</si>
  <si>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</si>
  <si>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</si>
  <si>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</si>
  <si>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</si>
  <si>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</si>
  <si>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</si>
  <si>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</si>
  <si>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</si>
  <si>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</si>
  <si>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</si>
  <si>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</si>
  <si>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</si>
  <si>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</si>
  <si>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</si>
  <si>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</si>
  <si>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</si>
  <si>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</si>
  <si>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</si>
  <si>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</si>
  <si>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</si>
  <si>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</si>
  <si>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</si>
  <si>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</si>
  <si>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</si>
  <si>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</si>
  <si>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</si>
  <si>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</si>
  <si>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</si>
  <si>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</si>
  <si>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</si>
  <si>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</si>
  <si>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</si>
  <si>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</si>
  <si>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</si>
  <si>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</si>
  <si>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</si>
  <si>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</si>
  <si>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</si>
  <si>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</si>
  <si>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</si>
  <si>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</si>
  <si>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</si>
  <si>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</si>
  <si>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</si>
  <si>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</si>
  <si>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</si>
  <si>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</si>
  <si>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</si>
  <si>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</si>
  <si>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</si>
  <si>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</si>
  <si>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</si>
  <si>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</si>
  <si>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</si>
  <si>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</si>
  <si>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</si>
  <si>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</si>
  <si>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</si>
  <si>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</si>
  <si>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</si>
  <si>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</si>
  <si>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</si>
  <si>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</si>
  <si>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</si>
  <si>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</si>
  <si>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</si>
  <si>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</si>
  <si>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</si>
  <si>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</si>
  <si>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</si>
  <si>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</si>
  <si>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</si>
  <si>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</si>
  <si>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</si>
  <si>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</si>
  <si>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</si>
  <si>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</si>
  <si>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</si>
  <si>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</si>
  <si>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</si>
  <si>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</si>
  <si>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</si>
  <si>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</si>
  <si>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</si>
  <si>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</si>
  <si>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</si>
  <si>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</si>
  <si>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</si>
  <si>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</si>
  <si>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</si>
  <si>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</si>
  <si>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</si>
  <si>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</si>
  <si>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</si>
  <si>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</si>
  <si>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</si>
  <si>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</si>
  <si>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</si>
  <si>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</si>
  <si>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</si>
  <si>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</si>
  <si>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</si>
  <si>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</si>
  <si>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</si>
  <si>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</si>
  <si>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</si>
  <si>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</si>
  <si>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</si>
  <si>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</si>
  <si>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</si>
  <si>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</si>
  <si>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</si>
  <si>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</si>
  <si>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</si>
  <si>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</si>
  <si>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</si>
  <si>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</si>
  <si>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</si>
  <si>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</si>
  <si>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</si>
  <si>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</si>
  <si>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</si>
  <si>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</si>
  <si>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</si>
  <si>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</si>
  <si>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</si>
  <si>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</si>
  <si>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</si>
  <si>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</si>
  <si>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</si>
  <si>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</si>
  <si>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</si>
  <si>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</si>
  <si>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</si>
  <si>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</si>
  <si>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</si>
  <si>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</si>
  <si>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</si>
  <si>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</si>
  <si>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</si>
  <si>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</si>
  <si>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</si>
  <si>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</si>
  <si>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</si>
  <si>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</si>
  <si>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</si>
  <si>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</si>
  <si>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</si>
  <si>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</si>
  <si>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</si>
  <si>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</si>
  <si>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</si>
  <si>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</si>
  <si>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</si>
  <si>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</si>
  <si>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</si>
  <si>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</si>
  <si>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</si>
  <si>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</si>
  <si>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</si>
  <si>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</si>
  <si>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</si>
  <si>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</si>
  <si>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</si>
  <si>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</si>
  <si>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</si>
  <si>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</si>
  <si>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</si>
  <si>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</si>
  <si>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</si>
  <si>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</si>
  <si>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</si>
  <si>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</si>
  <si>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</si>
  <si>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</si>
  <si>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</si>
  <si>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</si>
  <si>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</si>
  <si>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</si>
  <si>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</si>
  <si>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</si>
  <si>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</si>
  <si>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</si>
  <si>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</si>
  <si>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</si>
  <si>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</si>
  <si>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</si>
  <si>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</si>
  <si>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</si>
  <si>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</si>
  <si>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</si>
  <si>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</si>
  <si>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</si>
  <si>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</si>
  <si>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</si>
  <si>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</si>
  <si>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</si>
  <si>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</si>
  <si>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</si>
  <si>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</si>
  <si>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</si>
  <si>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</si>
  <si>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</si>
  <si>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</si>
  <si>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</si>
  <si>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</si>
  <si>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</si>
  <si>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</si>
  <si>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</si>
  <si>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</si>
  <si>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</si>
  <si>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</si>
  <si>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</si>
  <si>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</si>
  <si>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</si>
  <si>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</si>
  <si>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</si>
  <si>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</si>
  <si>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</si>
  <si>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</si>
  <si>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</si>
  <si>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</si>
  <si>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</si>
  <si>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</si>
  <si>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</si>
  <si>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</si>
  <si>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</si>
  <si>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</si>
  <si>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</si>
  <si>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</si>
  <si>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</si>
  <si>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</si>
  <si>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</si>
  <si>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</si>
  <si>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</si>
  <si>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</si>
  <si>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</si>
  <si>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</si>
  <si>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</si>
  <si>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</si>
  <si>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</si>
  <si>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</si>
  <si>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</si>
  <si>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</si>
  <si>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</si>
  <si>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</si>
  <si>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</si>
  <si>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</si>
  <si>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</si>
  <si>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</si>
  <si>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</si>
  <si>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</si>
  <si>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</si>
  <si>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</si>
  <si>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</si>
  <si>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</si>
  <si>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</si>
  <si>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</si>
  <si>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</si>
  <si>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</si>
  <si>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</si>
  <si>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</si>
  <si>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</si>
  <si>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</si>
  <si>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</si>
  <si>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</si>
  <si>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</si>
  <si>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</si>
  <si>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</si>
  <si>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</si>
  <si>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</si>
  <si>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</si>
  <si>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</si>
  <si>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</si>
  <si>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</si>
  <si>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</si>
  <si>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</si>
  <si>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</si>
  <si>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</si>
  <si>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</si>
  <si>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</si>
  <si>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</si>
  <si>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</si>
  <si>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</si>
  <si>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</si>
  <si>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</si>
  <si>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</si>
  <si>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</si>
  <si>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</si>
  <si>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</si>
  <si>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</si>
  <si>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</si>
  <si>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</si>
  <si>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</si>
  <si>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</si>
  <si>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</si>
  <si>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</si>
  <si>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</si>
  <si>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</si>
  <si>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</si>
  <si>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</si>
  <si>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</si>
  <si>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</si>
  <si>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</si>
  <si>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</si>
  <si>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</si>
  <si>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</si>
  <si>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</si>
  <si>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</si>
  <si>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</si>
  <si>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</si>
  <si>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</si>
  <si>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</si>
  <si>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</si>
  <si>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</si>
  <si>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</si>
  <si>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</si>
  <si>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</si>
  <si>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</si>
  <si>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</si>
  <si>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</si>
  <si>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</si>
  <si>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</si>
  <si>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</si>
  <si>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</si>
  <si>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</si>
  <si>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</si>
  <si>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</si>
  <si>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</si>
  <si>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</si>
  <si>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</si>
  <si>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</si>
  <si>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</si>
  <si>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</si>
  <si>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</si>
  <si>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</si>
  <si>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</si>
  <si>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</si>
  <si>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</si>
  <si>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</si>
  <si>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</si>
  <si>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</si>
  <si>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</si>
  <si>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</si>
  <si>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</si>
  <si>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</si>
  <si>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</si>
  <si>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</si>
  <si>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</si>
  <si>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</si>
  <si>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</si>
  <si>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</si>
  <si>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</si>
  <si>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</si>
  <si>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</si>
  <si>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</si>
  <si>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</si>
  <si>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</si>
  <si>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</si>
  <si>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</si>
  <si>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</si>
  <si>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</si>
  <si>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</si>
  <si>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</si>
  <si>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</si>
  <si>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</si>
  <si>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</si>
  <si>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</si>
  <si>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</si>
  <si>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</si>
  <si>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</si>
  <si>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</si>
  <si>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</si>
  <si>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</si>
  <si>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</si>
  <si>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</si>
  <si>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</si>
  <si>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</si>
  <si>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</si>
  <si>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</si>
  <si>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</si>
  <si>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</si>
  <si>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</si>
  <si>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</si>
  <si>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</si>
  <si>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</si>
  <si>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</si>
  <si>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</si>
  <si>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</si>
  <si>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</si>
  <si>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</si>
  <si>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</si>
  <si>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</si>
  <si>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</si>
  <si>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</si>
  <si>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</si>
  <si>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</si>
  <si>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</si>
  <si>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</si>
  <si>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</si>
  <si>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</si>
  <si>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</si>
  <si>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</si>
  <si>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</si>
  <si>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</si>
  <si>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</si>
  <si>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</si>
  <si>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</si>
  <si>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</si>
  <si>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</si>
  <si>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</si>
  <si>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</si>
  <si>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</si>
  <si>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</si>
  <si>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</si>
  <si>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</si>
  <si>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</si>
  <si>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</si>
  <si>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</si>
  <si>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</si>
  <si>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</si>
  <si>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</si>
  <si>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</si>
  <si>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</si>
  <si>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</si>
  <si>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</si>
  <si>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</si>
  <si>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</si>
  <si>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</si>
  <si>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</si>
  <si>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</si>
  <si>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</si>
  <si>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</si>
  <si>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</si>
  <si>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</si>
  <si>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</si>
  <si>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</si>
  <si>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</si>
  <si>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</si>
  <si>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</si>
  <si>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</si>
  <si>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</si>
  <si>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</si>
  <si>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</si>
  <si>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</si>
  <si>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</si>
  <si>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</si>
  <si>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</si>
  <si>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</si>
  <si>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</si>
  <si>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</si>
  <si>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</si>
  <si>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</si>
  <si>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</si>
  <si>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</si>
  <si>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</si>
  <si>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</si>
  <si>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</si>
  <si>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</si>
  <si>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</si>
  <si>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</si>
  <si>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</si>
  <si>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</si>
  <si>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</si>
  <si>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</si>
  <si>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</si>
  <si>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</si>
  <si>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</si>
  <si>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</si>
  <si>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</si>
  <si>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</si>
  <si>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</si>
  <si>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</si>
  <si>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</si>
  <si>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</si>
  <si>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</si>
  <si>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</si>
  <si>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</si>
  <si>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</si>
  <si>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</si>
  <si>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</si>
  <si>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</si>
  <si>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</si>
  <si>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</si>
  <si>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</si>
  <si>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</si>
  <si>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</si>
  <si>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</si>
  <si>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</si>
  <si>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</si>
  <si>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</si>
  <si>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</si>
  <si>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</si>
  <si>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</si>
  <si>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</si>
  <si>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</si>
  <si>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</si>
  <si>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</si>
  <si>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</si>
  <si>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</si>
  <si>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</si>
  <si>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</si>
  <si>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</si>
  <si>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</si>
  <si>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</si>
  <si>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</si>
  <si>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</si>
  <si>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</si>
  <si>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</si>
  <si>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</si>
  <si>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</si>
  <si>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</si>
  <si>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</si>
  <si>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</si>
  <si>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</si>
  <si>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</si>
  <si>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</si>
  <si>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</si>
  <si>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</si>
  <si>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</si>
  <si>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</si>
  <si>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</si>
  <si>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</si>
  <si>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</si>
  <si>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</si>
  <si>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</si>
  <si>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</si>
  <si>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</si>
  <si>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</si>
  <si>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</si>
  <si>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</si>
  <si>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</si>
  <si>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</si>
  <si>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</si>
  <si>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</si>
  <si>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</si>
  <si>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</si>
  <si>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</si>
  <si>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</si>
  <si>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</si>
  <si>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</si>
  <si>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</si>
  <si>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</si>
  <si>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</si>
  <si>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</si>
  <si>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</si>
  <si>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</si>
  <si>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</si>
  <si>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</si>
  <si>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</si>
  <si>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</si>
  <si>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</si>
  <si>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</si>
  <si>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</si>
  <si>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</si>
  <si>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</si>
  <si>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</si>
  <si>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</si>
  <si>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</si>
  <si>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</si>
  <si>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</si>
  <si>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</si>
  <si>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</si>
  <si>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</si>
  <si>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</si>
  <si>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</si>
  <si>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</si>
  <si>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</si>
  <si>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</si>
  <si>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</si>
  <si>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</si>
  <si>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</si>
  <si>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</si>
  <si>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</si>
  <si>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</si>
  <si>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</si>
  <si>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</si>
  <si>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</si>
  <si>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</si>
  <si>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</si>
  <si>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</si>
  <si>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</si>
  <si>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</si>
  <si>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</si>
  <si>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</si>
  <si>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</si>
  <si>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</si>
  <si>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</si>
  <si>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</si>
  <si>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</si>
  <si>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</si>
  <si>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</si>
  <si>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</si>
  <si>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</si>
  <si>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</si>
  <si>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</si>
  <si>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</si>
  <si>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</si>
  <si>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</si>
  <si>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</si>
  <si>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</si>
  <si>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</si>
  <si>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</si>
  <si>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</si>
  <si>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</si>
  <si>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</si>
  <si>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</si>
  <si>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</si>
  <si>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</si>
  <si>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</si>
  <si>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</si>
  <si>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</si>
  <si>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</si>
  <si>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</si>
  <si>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</si>
  <si>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</si>
  <si>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</si>
  <si>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</si>
  <si>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</si>
  <si>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</si>
  <si>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</si>
  <si>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</si>
  <si>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</si>
  <si>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</si>
  <si>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</si>
  <si>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</si>
  <si>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</si>
  <si>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</si>
  <si>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</si>
  <si>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</si>
  <si>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</si>
  <si>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</si>
  <si>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</si>
  <si>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</si>
  <si>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</si>
  <si>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</si>
  <si>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</si>
  <si>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</si>
  <si>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</si>
  <si>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</si>
  <si>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</si>
  <si>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</si>
  <si>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</si>
  <si>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</si>
  <si>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</si>
  <si>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</si>
  <si>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</si>
  <si>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</si>
  <si>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</si>
  <si>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</si>
  <si>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</si>
  <si>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</si>
  <si>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</si>
  <si>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</si>
  <si>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</si>
  <si>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</si>
  <si>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</si>
  <si>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</si>
  <si>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</si>
  <si>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</si>
  <si>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</si>
  <si>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</si>
  <si>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</si>
  <si>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</si>
  <si>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</si>
  <si>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</si>
  <si>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</si>
  <si>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</si>
  <si>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</si>
  <si>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</si>
  <si>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</si>
  <si>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</si>
  <si>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</si>
  <si>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</si>
  <si>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</si>
  <si>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</si>
  <si>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</si>
  <si>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</si>
  <si>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</si>
  <si>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</si>
  <si>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</si>
  <si>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</si>
  <si>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</si>
  <si>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</si>
  <si>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</si>
  <si>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</si>
  <si>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</si>
  <si>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</si>
  <si>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</si>
  <si>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</si>
  <si>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</si>
  <si>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</si>
  <si>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</si>
  <si>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</si>
  <si>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</si>
  <si>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</si>
  <si>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</si>
  <si>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</si>
  <si>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</si>
  <si>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</si>
  <si>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</si>
  <si>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</si>
  <si>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</si>
  <si>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</si>
  <si>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</si>
  <si>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</si>
  <si>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</si>
  <si>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</si>
  <si>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</si>
  <si>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</si>
  <si>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</si>
  <si>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</si>
  <si>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</si>
  <si>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</si>
  <si>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</si>
  <si>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</si>
  <si>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</si>
  <si>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</si>
  <si>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</si>
  <si>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</si>
  <si>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</si>
  <si>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</si>
  <si>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</si>
  <si>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</si>
  <si>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</si>
  <si>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</si>
  <si>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</si>
  <si>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</si>
  <si>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</si>
  <si>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</si>
  <si>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</si>
  <si>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</si>
  <si>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</si>
  <si>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</si>
  <si>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</si>
  <si>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</si>
  <si>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</si>
  <si>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</si>
  <si>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</si>
  <si>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</si>
  <si>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</si>
  <si>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</si>
  <si>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</si>
  <si>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</si>
  <si>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</si>
  <si>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</si>
  <si>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</si>
  <si>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</si>
  <si>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</si>
  <si>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</si>
  <si>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</si>
  <si>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</si>
  <si>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</si>
  <si>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</si>
  <si>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</si>
  <si>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</si>
  <si>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</si>
  <si>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</si>
  <si>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</si>
  <si>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</si>
  <si>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</si>
  <si>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</si>
  <si>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</si>
  <si>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</si>
  <si>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</si>
  <si>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</si>
  <si>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</si>
  <si>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</si>
  <si>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</si>
  <si>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</si>
  <si>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</si>
  <si>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</si>
  <si>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</si>
  <si>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</si>
  <si>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</si>
  <si>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</si>
  <si>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</si>
  <si>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</si>
  <si>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</si>
  <si>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</si>
  <si>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</si>
  <si>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</si>
  <si>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</si>
  <si>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</si>
  <si>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</si>
  <si>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</si>
  <si>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</si>
  <si>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</si>
  <si>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</si>
  <si>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</si>
  <si>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</si>
  <si>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</si>
  <si>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</si>
  <si>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</si>
  <si>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</si>
  <si>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</si>
  <si>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</si>
  <si>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</si>
  <si>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</si>
  <si>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</si>
  <si>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</si>
  <si>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</si>
  <si>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</si>
  <si>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</si>
  <si>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</si>
  <si>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</si>
  <si>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</si>
  <si>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</si>
  <si>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</si>
  <si>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</si>
  <si>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</si>
  <si>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</si>
  <si>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</si>
  <si>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</si>
  <si>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</si>
  <si>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</si>
  <si>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</si>
  <si>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</si>
  <si>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</si>
  <si>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</si>
  <si>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</si>
  <si>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</si>
  <si>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</si>
  <si>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</si>
  <si>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</si>
  <si>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</si>
  <si>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</si>
  <si>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</si>
  <si>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</si>
  <si>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</si>
  <si>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</si>
  <si>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</si>
  <si>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</si>
  <si>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</si>
  <si>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</si>
  <si>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</si>
  <si>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</si>
  <si>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</si>
  <si>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</si>
  <si>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</si>
  <si>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</si>
  <si>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</si>
  <si>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</si>
  <si>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</si>
  <si>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</si>
  <si>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</si>
  <si>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</si>
  <si>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</si>
  <si>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</si>
  <si>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</si>
  <si>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</si>
  <si>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</si>
  <si>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</si>
  <si>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</si>
  <si>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</si>
  <si>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</si>
  <si>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</si>
  <si>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</si>
  <si>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</si>
  <si>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</si>
  <si>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</si>
  <si>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</si>
  <si>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</si>
  <si>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</si>
  <si>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</si>
  <si>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</si>
  <si>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</si>
  <si>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</si>
  <si>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</si>
  <si>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</si>
  <si>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</si>
  <si>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</si>
  <si>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</si>
  <si>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</si>
  <si>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</si>
  <si>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</si>
  <si>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</si>
  <si>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</si>
  <si>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</si>
  <si>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</si>
  <si>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</si>
  <si>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</si>
  <si>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</si>
  <si>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</si>
  <si>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</si>
  <si>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</si>
  <si>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</si>
  <si>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</si>
  <si>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</si>
  <si>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</si>
  <si>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</si>
  <si>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</si>
  <si>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</si>
  <si>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</si>
  <si>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</si>
  <si>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</si>
  <si>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</si>
  <si>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</si>
  <si>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</si>
  <si>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</si>
  <si>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</si>
  <si>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</si>
  <si>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</si>
  <si>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</si>
  <si>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</si>
  <si>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</si>
  <si>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</si>
  <si>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</si>
  <si>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</si>
  <si>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</si>
  <si>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</si>
  <si>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</si>
  <si>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</si>
  <si>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</si>
  <si>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</si>
  <si>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</si>
  <si>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</si>
  <si>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</si>
  <si>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</si>
  <si>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</si>
  <si>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</si>
  <si>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</si>
  <si>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</si>
  <si>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</si>
  <si>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</si>
  <si>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</si>
  <si>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</si>
  <si>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</si>
  <si>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</si>
  <si>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</si>
  <si>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</si>
  <si>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</si>
  <si>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</si>
  <si>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</si>
  <si>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</si>
  <si>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</si>
  <si>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</si>
  <si>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</si>
  <si>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</si>
  <si>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</si>
  <si>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</si>
  <si>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</si>
  <si>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</si>
  <si>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</si>
  <si>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</si>
  <si>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</si>
  <si>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</si>
  <si>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</si>
  <si>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</si>
  <si>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</si>
  <si>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</si>
  <si>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</si>
  <si>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</si>
  <si>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</si>
  <si>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</si>
  <si>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</si>
  <si>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</si>
  <si>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</si>
  <si>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</si>
  <si>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</si>
  <si>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</si>
  <si>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</si>
  <si>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</si>
  <si>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</si>
  <si>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</si>
  <si>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</si>
  <si>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</si>
  <si>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</si>
  <si>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</si>
  <si>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</si>
  <si>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</si>
  <si>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</si>
  <si>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</si>
  <si>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</si>
  <si>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</si>
  <si>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</si>
  <si>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</si>
  <si>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</si>
  <si>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</si>
  <si>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</si>
  <si>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</si>
  <si>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</si>
  <si>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</si>
  <si>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</si>
  <si>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</si>
  <si>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</si>
  <si>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</si>
  <si>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</si>
  <si>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</si>
  <si>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</si>
  <si>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</si>
  <si>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</si>
  <si>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</si>
  <si>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</si>
  <si>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</si>
  <si>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</si>
  <si>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</si>
  <si>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</si>
  <si>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</si>
  <si>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</si>
  <si>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</si>
  <si>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</si>
  <si>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</si>
  <si>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</si>
  <si>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</si>
  <si>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</si>
  <si>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</si>
  <si>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</si>
  <si>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</si>
  <si>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</si>
  <si>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</si>
  <si>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</si>
  <si>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</si>
  <si>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</si>
  <si>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</si>
  <si>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</si>
  <si>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</si>
  <si>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</si>
  <si>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</si>
  <si>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</si>
  <si>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</si>
  <si>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</si>
  <si>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</si>
  <si>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</si>
  <si>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</si>
  <si>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</si>
  <si>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</si>
  <si>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</si>
  <si>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</si>
  <si>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</si>
  <si>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</si>
  <si>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</si>
  <si>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</si>
  <si>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</si>
  <si>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</si>
  <si>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</si>
  <si>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</si>
  <si>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</si>
  <si>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</si>
  <si>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</si>
  <si>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</si>
  <si>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</si>
  <si>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</si>
  <si>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</si>
  <si>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</si>
  <si>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</si>
  <si>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</si>
  <si>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</si>
  <si>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</si>
  <si>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</si>
  <si>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</si>
  <si>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</si>
  <si>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</si>
  <si>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</si>
  <si>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</si>
  <si>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</si>
  <si>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</si>
  <si>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</si>
  <si>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</si>
  <si>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</si>
  <si>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</si>
  <si>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</si>
  <si>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</si>
  <si>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</si>
  <si>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</si>
  <si>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</si>
  <si>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</si>
  <si>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</si>
  <si>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</si>
  <si>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</si>
  <si>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</si>
  <si>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</si>
  <si>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</si>
  <si>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</si>
  <si>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</si>
  <si>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</si>
  <si>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</si>
  <si>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</si>
  <si>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</si>
  <si>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</si>
  <si>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</si>
  <si>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</si>
  <si>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</si>
  <si>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</si>
  <si>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</si>
  <si>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</si>
  <si>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</si>
  <si>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</si>
  <si>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</si>
  <si>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</si>
  <si>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</si>
  <si>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</si>
  <si>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</si>
  <si>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</si>
  <si>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</si>
  <si>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</si>
  <si>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</si>
  <si>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</si>
  <si>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</si>
  <si>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</si>
  <si>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</si>
  <si>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</si>
  <si>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</si>
  <si>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</si>
  <si>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</si>
  <si>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</si>
  <si>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</si>
  <si>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</si>
  <si>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</si>
  <si>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</si>
  <si>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</si>
  <si>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</si>
  <si>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</si>
  <si>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</si>
  <si>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</si>
  <si>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</si>
  <si>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</si>
  <si>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</si>
  <si>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</si>
  <si>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</si>
  <si>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</si>
  <si>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</si>
  <si>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</si>
  <si>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</si>
  <si>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</si>
  <si>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</si>
  <si>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</si>
  <si>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</si>
  <si>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</si>
  <si>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</si>
  <si>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</si>
  <si>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</si>
  <si>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</si>
  <si>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</si>
  <si>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</si>
  <si>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</si>
  <si>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</si>
  <si>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</si>
  <si>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</si>
  <si>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</si>
  <si>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</si>
  <si>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</si>
  <si>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</si>
  <si>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</si>
  <si>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</si>
  <si>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</si>
  <si>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</si>
  <si>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</si>
  <si>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</si>
  <si>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</si>
  <si>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</si>
  <si>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</si>
  <si>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</si>
  <si>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</si>
  <si>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</si>
  <si>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</si>
  <si>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</si>
  <si>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</si>
  <si>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</si>
  <si>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</si>
  <si>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</si>
  <si>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</si>
  <si>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</si>
  <si>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</si>
  <si>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</si>
  <si>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</si>
  <si>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</si>
  <si>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</si>
  <si>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</si>
  <si>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</si>
  <si>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</si>
  <si>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</si>
  <si>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</si>
  <si>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</si>
  <si>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</si>
  <si>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</si>
  <si>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</si>
  <si>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</si>
  <si>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</si>
  <si>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</si>
  <si>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</si>
  <si>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</si>
  <si>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</si>
  <si>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</si>
  <si>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</si>
  <si>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</si>
  <si>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</si>
  <si>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</si>
  <si>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</si>
  <si>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</si>
  <si>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</si>
  <si>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</si>
  <si>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</si>
  <si>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</si>
  <si>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</si>
  <si>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</si>
  <si>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</si>
  <si>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</si>
  <si>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</si>
  <si>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</si>
  <si>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</si>
  <si>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</si>
  <si>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</si>
  <si>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</si>
  <si>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</si>
  <si>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</si>
  <si>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</si>
  <si>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</si>
  <si>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</si>
  <si>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</si>
  <si>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</si>
  <si>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</si>
  <si>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</si>
  <si>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</si>
  <si>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</si>
  <si>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</si>
  <si>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</si>
  <si>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</si>
  <si>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</si>
  <si>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</si>
  <si>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</si>
  <si>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</si>
  <si>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</si>
  <si>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</si>
  <si>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</si>
  <si>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</si>
  <si>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</si>
  <si>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</si>
  <si>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</si>
  <si>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</si>
  <si>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</si>
  <si>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</si>
  <si>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</si>
  <si>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</si>
  <si>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</si>
  <si>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</si>
  <si>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</si>
  <si>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</si>
  <si>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</si>
  <si>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</si>
  <si>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</si>
  <si>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</si>
  <si>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</si>
  <si>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</si>
  <si>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</si>
  <si>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</si>
  <si>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</si>
  <si>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</si>
  <si>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</si>
  <si>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</si>
  <si>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</si>
  <si>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</si>
  <si>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</si>
  <si>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</si>
  <si>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</si>
  <si>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</si>
  <si>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</si>
  <si>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</si>
  <si>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</si>
  <si>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</si>
  <si>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</si>
  <si>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</si>
  <si>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</si>
  <si>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</si>
  <si>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</si>
  <si>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</si>
  <si>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</si>
  <si>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</si>
  <si>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</si>
  <si>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</si>
  <si>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</si>
  <si>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</si>
  <si>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</si>
  <si>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</si>
  <si>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</si>
  <si>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</si>
  <si>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</si>
  <si>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</si>
  <si>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</si>
  <si>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</si>
  <si>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</si>
  <si>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</si>
  <si>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</si>
  <si>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</si>
  <si>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</si>
  <si>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</si>
  <si>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</si>
  <si>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</si>
  <si>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</si>
  <si>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</si>
  <si>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</si>
  <si>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</si>
  <si>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</si>
  <si>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</si>
  <si>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</si>
  <si>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</si>
  <si>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</si>
  <si>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</si>
  <si>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</si>
  <si>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</si>
  <si>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</si>
  <si>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</si>
  <si>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</si>
  <si>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</si>
  <si>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</si>
  <si>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</si>
  <si>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</si>
  <si>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</si>
  <si>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</si>
  <si>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</si>
  <si>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</si>
  <si>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</si>
  <si>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</si>
  <si>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</si>
  <si>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</si>
  <si>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</si>
  <si>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</si>
  <si>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</si>
  <si>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</si>
  <si>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</si>
  <si>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</si>
  <si>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</si>
  <si>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</si>
  <si>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</si>
  <si>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</si>
  <si>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</si>
  <si>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</si>
  <si>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</si>
  <si>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</si>
  <si>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</si>
  <si>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</si>
  <si>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</si>
  <si>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</si>
  <si>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</si>
  <si>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</si>
  <si>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</si>
  <si>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</si>
  <si>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</si>
  <si>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</si>
  <si>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</si>
  <si>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</si>
  <si>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</si>
  <si>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</si>
  <si>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</si>
  <si>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</si>
  <si>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</si>
  <si>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</si>
  <si>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</si>
  <si>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</si>
  <si>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</si>
  <si>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</si>
  <si>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</si>
  <si>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</si>
  <si>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</si>
  <si>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</si>
  <si>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</si>
  <si>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</si>
  <si>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</si>
  <si>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</si>
  <si>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</si>
  <si>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</si>
  <si>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</si>
  <si>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</si>
  <si>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</si>
  <si>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</si>
  <si>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</si>
  <si>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</si>
  <si>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</si>
  <si>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</si>
  <si>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</si>
  <si>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</si>
  <si>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</si>
  <si>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</si>
  <si>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</si>
  <si>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</si>
  <si>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</si>
  <si>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</si>
  <si>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</si>
  <si>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</si>
  <si>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</si>
  <si>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</si>
  <si>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</si>
  <si>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</si>
  <si>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</si>
  <si>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</si>
  <si>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</si>
  <si>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</si>
  <si>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</si>
  <si>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</si>
  <si>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</si>
  <si>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</si>
  <si>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</si>
  <si>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</si>
  <si>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</si>
  <si>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</si>
  <si>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</si>
  <si>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</si>
  <si>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</si>
  <si>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</si>
  <si>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</si>
  <si>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</si>
  <si>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</si>
  <si>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</si>
  <si>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</si>
  <si>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</si>
  <si>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</si>
  <si>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</si>
  <si>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</si>
  <si>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</si>
  <si>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</si>
  <si>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</si>
  <si>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</si>
  <si>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</si>
  <si>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</si>
  <si>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</si>
  <si>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</si>
  <si>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</si>
  <si>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</si>
  <si>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</si>
  <si>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</si>
  <si>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</si>
  <si>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</si>
  <si>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</si>
  <si>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</si>
  <si>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</si>
  <si>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</si>
  <si>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</si>
  <si>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</si>
  <si>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</si>
  <si>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</si>
  <si>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</si>
  <si>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</si>
  <si>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</si>
  <si>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</si>
  <si>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</si>
  <si>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</si>
  <si>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</si>
  <si>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</si>
  <si>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</si>
  <si>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</si>
  <si>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</si>
  <si>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</si>
  <si>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</si>
  <si>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</si>
  <si>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</si>
  <si>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</si>
  <si>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</si>
  <si>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</si>
  <si>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</si>
  <si>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</si>
  <si>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</si>
  <si>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</si>
  <si>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</si>
  <si>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</si>
  <si>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</si>
  <si>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</si>
  <si>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</si>
  <si>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</si>
  <si>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</si>
  <si>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</si>
  <si>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</si>
  <si>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</si>
  <si>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</si>
  <si>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</si>
  <si>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</si>
  <si>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</si>
  <si>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</si>
  <si>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</si>
  <si>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</si>
  <si>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</si>
  <si>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</si>
  <si>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</si>
  <si>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</si>
  <si>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</si>
  <si>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</si>
  <si>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</si>
  <si>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</si>
  <si>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</si>
  <si>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</si>
  <si>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</si>
  <si>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</si>
  <si>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</si>
  <si>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</si>
  <si>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</si>
  <si>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</si>
  <si>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</si>
  <si>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</si>
  <si>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</si>
  <si>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</si>
  <si>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</si>
  <si>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</si>
  <si>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</si>
  <si>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</si>
  <si>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</si>
  <si>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</si>
  <si>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</si>
  <si>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</si>
  <si>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</si>
  <si>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</si>
  <si>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</si>
  <si>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</si>
  <si>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</si>
  <si>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</si>
  <si>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</si>
  <si>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</si>
  <si>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</si>
  <si>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</si>
  <si>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</si>
  <si>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</si>
  <si>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</si>
  <si>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</si>
  <si>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</si>
  <si>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</si>
  <si>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</si>
  <si>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</si>
  <si>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</si>
  <si>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</si>
  <si>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</si>
  <si>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</si>
  <si>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</si>
  <si>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</si>
  <si>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</si>
  <si>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</si>
  <si>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</si>
  <si>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</si>
  <si>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</si>
  <si>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</si>
  <si>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</si>
  <si>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</si>
  <si>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</si>
  <si>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</si>
  <si>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</si>
  <si>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</si>
  <si>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</si>
  <si>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</si>
  <si>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</si>
  <si>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</si>
  <si>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</si>
  <si>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</si>
  <si>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</si>
  <si>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</si>
  <si>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</si>
  <si>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</si>
  <si>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</si>
  <si>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</si>
  <si>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</si>
  <si>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</si>
  <si>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</si>
  <si>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</si>
  <si>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</si>
  <si>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</si>
  <si>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</si>
  <si>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</si>
  <si>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</si>
  <si>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</si>
  <si>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</si>
  <si>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</si>
  <si>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</si>
  <si>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</si>
  <si>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</si>
  <si>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</si>
  <si>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</si>
  <si>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</si>
  <si>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</si>
  <si>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</si>
  <si>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</si>
  <si>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</si>
  <si>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</si>
  <si>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</si>
  <si>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</si>
  <si>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</si>
  <si>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</si>
  <si>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</si>
  <si>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</si>
  <si>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</si>
  <si>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</si>
  <si>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</si>
  <si>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</si>
  <si>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</si>
  <si>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</si>
  <si>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</si>
  <si>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</si>
  <si>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</si>
  <si>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</si>
  <si>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</si>
  <si>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</si>
  <si>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</si>
  <si>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</si>
  <si>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</si>
  <si>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</si>
  <si>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</si>
  <si>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</si>
  <si>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</si>
  <si>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</si>
  <si>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</si>
  <si>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</si>
  <si>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</si>
  <si>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</si>
  <si>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</si>
  <si>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</si>
  <si>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</si>
  <si>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</si>
  <si>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</si>
  <si>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</si>
  <si>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</si>
  <si>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</si>
  <si>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</si>
  <si>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</si>
  <si>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</si>
  <si>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</si>
  <si>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</si>
  <si>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</si>
  <si>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</si>
  <si>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</si>
  <si>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</si>
  <si>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</si>
  <si>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</si>
  <si>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</si>
  <si>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</si>
  <si>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</si>
  <si>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</si>
  <si>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</si>
  <si>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</si>
  <si>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</si>
  <si>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</si>
  <si>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</si>
  <si>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</si>
  <si>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</si>
  <si>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</si>
  <si>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</si>
  <si>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</si>
  <si>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</si>
  <si>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</si>
  <si>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</si>
  <si>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</si>
  <si>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</si>
  <si>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</si>
  <si>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</si>
  <si>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</si>
  <si>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</si>
  <si>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</si>
  <si>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</si>
  <si>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</si>
  <si>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</si>
  <si>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</si>
  <si>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</si>
  <si>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</si>
  <si>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</si>
  <si>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</si>
  <si>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</si>
  <si>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</si>
  <si>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</si>
  <si>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</si>
  <si>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</si>
  <si>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</si>
  <si>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</si>
  <si>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</si>
  <si>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</si>
  <si>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</si>
  <si>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</si>
  <si>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</si>
  <si>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</si>
  <si>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</si>
  <si>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</si>
  <si>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</si>
  <si>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</si>
  <si>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</si>
  <si>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</si>
  <si>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</si>
  <si>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</si>
  <si>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</si>
  <si>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</si>
  <si>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</si>
  <si>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</si>
  <si>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</si>
  <si>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</si>
  <si>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</si>
  <si>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</si>
  <si>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</si>
  <si>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</si>
  <si>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</si>
  <si>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</si>
  <si>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</si>
  <si>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</si>
  <si>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</si>
  <si>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</si>
  <si>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</si>
  <si>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</si>
  <si>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</si>
  <si>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</si>
  <si>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</si>
  <si>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</si>
  <si>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</si>
  <si>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</si>
  <si>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</si>
  <si>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</si>
  <si>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</si>
  <si>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</si>
  <si>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</si>
  <si>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</si>
  <si>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</si>
  <si>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</si>
  <si>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</si>
  <si>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</si>
  <si>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</si>
  <si>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</si>
  <si>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</si>
  <si>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</si>
  <si>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</si>
  <si>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</si>
  <si>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</si>
  <si>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</si>
  <si>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</si>
  <si>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</si>
  <si>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</si>
  <si>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</si>
  <si>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</si>
  <si>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</si>
  <si>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</si>
  <si>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</si>
  <si>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</si>
  <si>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</si>
  <si>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</si>
  <si>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</si>
  <si>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</si>
  <si>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</si>
  <si>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</si>
  <si>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</si>
  <si>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</si>
  <si>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</si>
  <si>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</si>
  <si>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</si>
  <si>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</si>
  <si>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</si>
  <si>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</si>
  <si>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</si>
  <si>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</si>
  <si>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</si>
  <si>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</si>
  <si>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</si>
  <si>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</si>
  <si>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</si>
  <si>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</si>
  <si>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</si>
  <si>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</si>
  <si>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</si>
  <si>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</si>
  <si>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</si>
  <si>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</si>
  <si>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</si>
  <si>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</si>
  <si>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</si>
  <si>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</si>
  <si>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</si>
  <si>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</si>
  <si>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</si>
  <si>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</si>
  <si>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</si>
  <si>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</si>
  <si>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</si>
  <si>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</si>
  <si>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</si>
  <si>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</si>
  <si>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</si>
  <si>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</si>
  <si>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</si>
  <si>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</si>
  <si>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</si>
  <si>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</si>
  <si>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</si>
  <si>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</si>
  <si>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</si>
  <si>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</si>
  <si>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</si>
  <si>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</si>
  <si>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</si>
  <si>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</si>
  <si>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</si>
  <si>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</si>
  <si>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</si>
  <si>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</si>
  <si>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</si>
  <si>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</si>
  <si>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</si>
  <si>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</si>
  <si>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</si>
  <si>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</si>
  <si>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</si>
  <si>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</si>
  <si>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</si>
  <si>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</si>
  <si>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</si>
  <si>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</si>
  <si>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</si>
  <si>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</si>
  <si>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</si>
  <si>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</si>
  <si>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</si>
  <si>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</si>
  <si>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</si>
  <si>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</si>
  <si>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</si>
  <si>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</si>
  <si>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</si>
  <si>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</si>
  <si>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</si>
  <si>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</si>
  <si>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</si>
  <si>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</si>
  <si>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</si>
  <si>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</si>
  <si>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</si>
  <si>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</si>
  <si>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</si>
  <si>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</si>
  <si>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</si>
  <si>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</si>
  <si>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</si>
  <si>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</si>
  <si>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</si>
  <si>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</si>
  <si>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</si>
  <si>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</si>
  <si>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</si>
  <si>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</si>
  <si>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</si>
  <si>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</si>
  <si>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</si>
  <si>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</si>
  <si>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</si>
  <si>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</si>
  <si>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</si>
  <si>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</si>
  <si>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</si>
  <si>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</si>
  <si>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</si>
  <si>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</si>
  <si>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</si>
  <si>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</si>
  <si>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</si>
  <si>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</si>
  <si>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</si>
  <si>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</si>
  <si>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</si>
  <si>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</si>
  <si>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</si>
  <si>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</si>
  <si>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</si>
  <si>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</si>
  <si>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</si>
  <si>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</si>
  <si>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</si>
  <si>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</si>
  <si>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</si>
  <si>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</si>
  <si>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</si>
  <si>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</si>
  <si>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</si>
  <si>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</si>
  <si>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</si>
  <si>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</si>
  <si>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</si>
  <si>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</si>
  <si>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</si>
  <si>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</si>
  <si>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</si>
  <si>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</si>
  <si>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</si>
  <si>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</si>
  <si>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</si>
  <si>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</si>
  <si>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</si>
  <si>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</si>
  <si>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</si>
  <si>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</si>
  <si>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</si>
  <si>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</si>
  <si>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</si>
  <si>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</si>
  <si>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</si>
  <si>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</si>
  <si>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</si>
  <si>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</si>
  <si>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</si>
  <si>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</si>
  <si>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</si>
  <si>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</si>
  <si>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</si>
  <si>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</si>
  <si>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</si>
  <si>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</si>
  <si>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</si>
  <si>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</si>
  <si>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</si>
  <si>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</si>
  <si>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</si>
  <si>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</si>
  <si>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</si>
  <si>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</si>
  <si>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</si>
  <si>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</si>
  <si>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</si>
  <si>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</si>
  <si>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</si>
  <si>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</si>
  <si>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</si>
  <si>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</si>
  <si>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</si>
  <si>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</si>
  <si>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</si>
  <si>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</si>
  <si>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</si>
  <si>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</si>
  <si>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</si>
  <si>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</si>
  <si>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</si>
  <si>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</si>
  <si>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</si>
  <si>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</si>
  <si>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</si>
  <si>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</si>
  <si>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</si>
  <si>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</si>
  <si>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</si>
  <si>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</si>
  <si>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</si>
  <si>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</si>
  <si>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</si>
  <si>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</si>
  <si>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</si>
  <si>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</si>
  <si>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</si>
  <si>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</si>
  <si>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</si>
  <si>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</si>
  <si>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</si>
  <si>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</si>
  <si>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</si>
  <si>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</si>
  <si>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</si>
  <si>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</si>
  <si>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</si>
  <si>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</si>
  <si>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</si>
  <si>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</si>
  <si>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</si>
  <si>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</si>
  <si>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</si>
  <si>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</si>
  <si>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</si>
  <si>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</si>
  <si>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</si>
  <si>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</si>
  <si>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</si>
  <si>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</si>
  <si>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</si>
  <si>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</si>
  <si>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</si>
  <si>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</si>
  <si>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</si>
  <si>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</si>
  <si>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</si>
  <si>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</si>
  <si>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</si>
  <si>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</si>
  <si>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</si>
  <si>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</si>
  <si>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</si>
  <si>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</si>
  <si>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</si>
  <si>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</si>
  <si>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</si>
  <si>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</si>
  <si>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</si>
  <si>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</si>
  <si>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</si>
  <si>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</si>
  <si>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</si>
  <si>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</si>
  <si>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</si>
  <si>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</si>
  <si>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</si>
  <si>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</si>
  <si>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</si>
  <si>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</si>
  <si>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</si>
  <si>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</si>
  <si>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</si>
  <si>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</si>
  <si>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</si>
  <si>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</si>
  <si>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</si>
  <si>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</si>
  <si>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</si>
  <si>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</si>
  <si>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</si>
  <si>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</si>
  <si>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</si>
  <si>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</si>
  <si>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</si>
  <si>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</si>
  <si>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</si>
  <si>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</si>
  <si>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</si>
  <si>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</si>
  <si>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</si>
  <si>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</si>
  <si>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</si>
  <si>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</si>
  <si>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</si>
  <si>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</si>
  <si>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</si>
  <si>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</si>
  <si>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</si>
  <si>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</si>
  <si>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</si>
  <si>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</si>
  <si>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</si>
  <si>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</si>
  <si>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</si>
  <si>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</si>
  <si>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</si>
  <si>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</si>
  <si>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</si>
  <si>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</si>
  <si>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</si>
  <si>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</si>
  <si>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</si>
  <si>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</si>
  <si>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</si>
  <si>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</si>
  <si>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</si>
  <si>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</si>
  <si>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</si>
  <si>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</si>
  <si>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</si>
  <si>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</si>
  <si>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</si>
  <si>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</si>
  <si>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</si>
  <si>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</si>
  <si>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</si>
  <si>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</si>
  <si>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</si>
  <si>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</si>
  <si>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</si>
  <si>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</si>
  <si>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</si>
  <si>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</si>
  <si>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</si>
  <si>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</si>
  <si>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</si>
  <si>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</si>
  <si>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</si>
  <si>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</si>
  <si>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</si>
  <si>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</si>
  <si>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</si>
  <si>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</si>
  <si>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</si>
  <si>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</si>
  <si>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</si>
  <si>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</si>
  <si>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</si>
  <si>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</si>
  <si>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</si>
  <si>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</si>
  <si>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</si>
  <si>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</si>
  <si>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</si>
  <si>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</si>
  <si>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</si>
  <si>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</si>
  <si>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</si>
  <si>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</si>
  <si>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</si>
  <si>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</si>
  <si>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</si>
  <si>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</si>
  <si>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</si>
  <si>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</si>
  <si>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</si>
  <si>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</si>
  <si>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</si>
  <si>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</si>
  <si>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</si>
  <si>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</si>
  <si>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</si>
  <si>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</si>
  <si>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</si>
  <si>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</si>
  <si>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</si>
  <si>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</si>
  <si>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</si>
  <si>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</si>
  <si>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</si>
  <si>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</si>
  <si>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</si>
  <si>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</si>
  <si>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</si>
  <si>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</si>
  <si>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</si>
  <si>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</si>
  <si>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</si>
  <si>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</si>
  <si>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</si>
  <si>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</si>
  <si>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</si>
  <si>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</si>
  <si>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</si>
  <si>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</si>
  <si>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</si>
  <si>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</si>
  <si>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</si>
  <si>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</si>
  <si>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</si>
  <si>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</si>
  <si>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</si>
  <si>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</si>
  <si>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</si>
  <si>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</si>
  <si>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</si>
  <si>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</si>
  <si>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</si>
  <si>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</si>
  <si>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</si>
  <si>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</si>
  <si>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</si>
  <si>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</si>
  <si>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</si>
  <si>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</si>
  <si>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</si>
  <si>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</si>
  <si>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</si>
  <si>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</si>
  <si>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</si>
  <si>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</si>
  <si>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</si>
  <si>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</si>
  <si>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</si>
  <si>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</si>
  <si>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</si>
  <si>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</si>
  <si>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</si>
  <si>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</si>
  <si>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</si>
  <si>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</si>
  <si>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</si>
  <si>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</si>
  <si>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</si>
  <si>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</si>
  <si>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</si>
  <si>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</si>
  <si>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</si>
  <si>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</si>
  <si>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</si>
  <si>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</si>
  <si>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</si>
  <si>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</si>
  <si>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</si>
  <si>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</si>
  <si>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</si>
  <si>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</si>
  <si>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</si>
  <si>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</si>
  <si>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</si>
  <si>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</si>
  <si>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</si>
  <si>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</si>
  <si>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</si>
  <si>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</si>
  <si>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</si>
  <si>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</si>
  <si>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</si>
  <si>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</si>
  <si>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</si>
  <si>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</si>
  <si>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</si>
  <si>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</si>
  <si>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</si>
  <si>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</si>
  <si>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</si>
  <si>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</si>
  <si>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</si>
  <si>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</si>
  <si>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</si>
  <si>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</si>
  <si>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</si>
  <si>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</si>
  <si>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</si>
  <si>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</si>
  <si>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</si>
  <si>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</si>
  <si>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</si>
  <si>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</si>
  <si>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</si>
  <si>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</si>
  <si>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</si>
  <si>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</si>
  <si>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</si>
  <si>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</si>
  <si>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</si>
  <si>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</si>
  <si>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</si>
  <si>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</si>
  <si>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</si>
  <si>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</si>
  <si>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</si>
  <si>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</si>
  <si>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</si>
  <si>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</si>
  <si>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</si>
  <si>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</si>
  <si>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</si>
  <si>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</si>
  <si>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</si>
  <si>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</si>
  <si>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</si>
  <si>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</si>
  <si>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</si>
  <si>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</si>
  <si>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</si>
  <si>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</si>
  <si>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</si>
  <si>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</si>
  <si>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</si>
  <si>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</si>
  <si>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</si>
  <si>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</si>
  <si>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</si>
  <si>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</si>
  <si>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</si>
  <si>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</si>
  <si>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</si>
  <si>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</si>
  <si>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</si>
  <si>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</si>
  <si>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</si>
  <si>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</si>
  <si>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</si>
  <si>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</si>
  <si>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</si>
  <si>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</si>
  <si>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</si>
  <si>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</si>
  <si>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</si>
  <si>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</si>
  <si>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</si>
  <si>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</si>
  <si>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</si>
  <si>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</si>
  <si>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</si>
  <si>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</si>
  <si>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</si>
  <si>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</si>
  <si>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</si>
  <si>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</si>
  <si>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</si>
  <si>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</si>
  <si>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</si>
  <si>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</si>
  <si>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</si>
  <si>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</si>
  <si>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</si>
  <si>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</si>
  <si>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</si>
  <si>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</si>
  <si>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</si>
  <si>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</si>
  <si>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</si>
  <si>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</si>
  <si>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</si>
  <si>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</si>
  <si>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</si>
  <si>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</si>
  <si>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</si>
  <si>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</si>
  <si>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</si>
  <si>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</si>
  <si>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</si>
  <si>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</si>
  <si>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</si>
  <si>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</si>
  <si>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</si>
  <si>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</si>
  <si>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</si>
  <si>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</si>
  <si>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</si>
  <si>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</si>
  <si>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</si>
  <si>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</si>
  <si>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</si>
  <si>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</si>
  <si>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</si>
  <si>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</si>
  <si>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</si>
  <si>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</si>
  <si>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</si>
  <si>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</si>
  <si>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</si>
  <si>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</si>
  <si>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</si>
  <si>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</si>
  <si>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</si>
  <si>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</si>
  <si>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</si>
  <si>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</si>
  <si>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</si>
  <si>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</si>
  <si>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</si>
  <si>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</si>
  <si>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</si>
  <si>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</si>
  <si>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</si>
  <si>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</si>
  <si>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</si>
  <si>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</si>
  <si>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</si>
  <si>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</si>
  <si>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</si>
  <si>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</si>
  <si>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</si>
  <si>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</si>
  <si>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</si>
  <si>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</si>
  <si>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</si>
  <si>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</si>
  <si>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</si>
  <si>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</si>
  <si>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</si>
  <si>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</si>
  <si>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</si>
  <si>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</si>
  <si>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</si>
  <si>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</si>
  <si>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</si>
  <si>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</si>
  <si>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</si>
  <si>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</si>
  <si>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</si>
  <si>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</si>
  <si>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</si>
  <si>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</si>
  <si>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</si>
  <si>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</si>
  <si>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</si>
  <si>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</si>
  <si>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</si>
  <si>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</si>
  <si>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</si>
  <si>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</si>
  <si>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</si>
  <si>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</si>
  <si>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</si>
  <si>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</si>
  <si>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</si>
  <si>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</si>
  <si>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</si>
  <si>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</si>
  <si>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</si>
  <si>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</si>
  <si>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</si>
  <si>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</si>
  <si>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</si>
  <si>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</si>
  <si>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</si>
  <si>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</si>
  <si>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</si>
  <si>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</si>
  <si>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</si>
  <si>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</si>
  <si>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</si>
  <si>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</si>
  <si>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</si>
  <si>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</si>
  <si>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</si>
  <si>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</si>
  <si>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</si>
  <si>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</si>
  <si>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</si>
  <si>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</si>
  <si>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</si>
  <si>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</si>
  <si>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</si>
  <si>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</si>
  <si>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</si>
  <si>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</si>
  <si>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</si>
  <si>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</si>
  <si>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</si>
  <si>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</si>
  <si>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</si>
  <si>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</si>
  <si>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</si>
  <si>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</si>
  <si>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</si>
  <si>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</si>
  <si>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</si>
  <si>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</si>
  <si>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</si>
  <si>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</si>
  <si>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</si>
  <si>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</si>
  <si>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</si>
  <si>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</si>
  <si>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</si>
  <si>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</si>
  <si>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</si>
  <si>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</si>
  <si>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</si>
  <si>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</si>
  <si>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</si>
  <si>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</si>
  <si>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</si>
  <si>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</si>
  <si>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</si>
  <si>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</si>
  <si>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</si>
  <si>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</si>
  <si>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</si>
  <si>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</si>
  <si>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</si>
  <si>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</si>
  <si>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</si>
  <si>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</si>
  <si>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</si>
  <si>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</si>
  <si>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</si>
  <si>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</si>
  <si>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</si>
  <si>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</si>
  <si>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</si>
  <si>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</si>
  <si>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</si>
  <si>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</si>
  <si>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</si>
  <si>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</si>
  <si>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</si>
  <si>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</si>
  <si>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</si>
  <si>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</si>
  <si>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</si>
  <si>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</si>
  <si>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</si>
  <si>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</si>
  <si>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</si>
  <si>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</si>
  <si>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</si>
  <si>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</si>
  <si>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</si>
  <si>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</si>
  <si>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</si>
  <si>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</si>
  <si>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</si>
  <si>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</si>
  <si>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</si>
  <si>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</si>
  <si>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</si>
  <si>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</si>
  <si>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</si>
  <si>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</si>
  <si>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</si>
  <si>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</si>
  <si>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</si>
  <si>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</si>
  <si>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</si>
  <si>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</si>
  <si>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</si>
  <si>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</si>
  <si>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</si>
  <si>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</si>
  <si>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</si>
  <si>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</si>
  <si>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</si>
  <si>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</si>
  <si>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</si>
  <si>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</si>
  <si>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</si>
  <si>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</si>
  <si>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</si>
  <si>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</si>
  <si>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</si>
  <si>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</si>
  <si>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</si>
  <si>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</si>
  <si>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</si>
  <si>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</si>
  <si>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</si>
  <si>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</si>
  <si>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</si>
  <si>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</si>
  <si>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</si>
  <si>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</si>
  <si>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</si>
  <si>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</si>
  <si>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</si>
  <si>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</si>
  <si>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</si>
  <si>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</si>
  <si>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</si>
  <si>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</si>
  <si>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</si>
  <si>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</si>
  <si>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</si>
  <si>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</si>
  <si>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</si>
  <si>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</si>
  <si>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</si>
  <si>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</si>
  <si>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</si>
  <si>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</si>
  <si>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</si>
  <si>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</si>
  <si>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</si>
  <si>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</si>
  <si>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</si>
  <si>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</si>
  <si>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</si>
  <si>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</si>
  <si>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</si>
  <si>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</si>
  <si>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</si>
  <si>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</si>
  <si>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</si>
  <si>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</si>
  <si>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</si>
  <si>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</si>
  <si>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</si>
  <si>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</si>
  <si>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</si>
  <si>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</si>
  <si>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</si>
  <si>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</si>
  <si>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</si>
  <si>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</si>
  <si>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</si>
  <si>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</si>
  <si>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</si>
  <si>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</si>
  <si>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</si>
  <si>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</si>
  <si>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</si>
  <si>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</si>
  <si>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</si>
  <si>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</si>
  <si>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</si>
  <si>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</si>
  <si>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</si>
  <si>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</si>
  <si>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</si>
  <si>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</si>
  <si>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</si>
  <si>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</si>
  <si>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</si>
  <si>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</si>
  <si>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</si>
  <si>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</si>
  <si>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</si>
  <si>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</si>
  <si>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</si>
  <si>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</si>
  <si>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</si>
  <si>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</si>
  <si>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</si>
  <si>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</si>
  <si>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</si>
  <si>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</si>
  <si>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</si>
  <si>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</si>
  <si>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</si>
  <si>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</si>
  <si>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</si>
  <si>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</si>
  <si>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</si>
  <si>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</si>
  <si>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</si>
  <si>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</si>
  <si>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</si>
  <si>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</si>
  <si>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</si>
  <si>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</si>
  <si>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</si>
  <si>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</si>
  <si>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</si>
  <si>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</si>
  <si>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</si>
  <si>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</si>
  <si>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</si>
  <si>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</si>
  <si>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</si>
  <si>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</si>
  <si>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</si>
  <si>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</si>
  <si>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</si>
  <si>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</si>
  <si>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</si>
  <si>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</si>
  <si>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</si>
  <si>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</si>
  <si>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</si>
  <si>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</si>
  <si>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</si>
  <si>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</si>
  <si>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</si>
  <si>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</si>
  <si>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</si>
  <si>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</si>
  <si>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</si>
  <si>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</si>
  <si>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</si>
  <si>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</si>
  <si>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</si>
  <si>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</si>
  <si>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</si>
  <si>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</si>
  <si>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</si>
  <si>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</si>
  <si>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</si>
  <si>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</si>
  <si>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</si>
  <si>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</si>
  <si>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</si>
  <si>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</si>
  <si>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</si>
  <si>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</si>
  <si>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</si>
  <si>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</si>
  <si>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</si>
  <si>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</si>
  <si>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</si>
  <si>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</si>
  <si>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</si>
  <si>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</si>
  <si>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</si>
  <si>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</si>
  <si>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</si>
  <si>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</si>
  <si>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</si>
  <si>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</si>
  <si>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</si>
  <si>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</si>
  <si>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</si>
  <si>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</si>
  <si>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</si>
  <si>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</si>
  <si>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</si>
  <si>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</si>
  <si>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</si>
  <si>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</si>
  <si>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</si>
  <si>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</si>
  <si>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</si>
  <si>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</si>
  <si>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</si>
  <si>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</si>
  <si>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</si>
  <si>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</si>
  <si>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</si>
  <si>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</si>
  <si>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</si>
  <si>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</si>
  <si>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</si>
  <si>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</si>
  <si>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</si>
  <si>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</si>
  <si>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</si>
  <si>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</si>
  <si>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</si>
  <si>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</si>
  <si>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</si>
  <si>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</si>
  <si>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</si>
  <si>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</si>
  <si>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</si>
  <si>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</si>
  <si>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</si>
  <si>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</si>
  <si>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</si>
  <si>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</si>
  <si>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</si>
  <si>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</si>
  <si>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</si>
  <si>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</si>
  <si>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</si>
  <si>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</si>
  <si>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</si>
  <si>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</si>
  <si>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</si>
  <si>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</si>
  <si>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</si>
  <si>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</si>
  <si>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</si>
  <si>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</si>
  <si>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</si>
  <si>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</si>
  <si>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</si>
  <si>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</si>
  <si>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</si>
  <si>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</si>
  <si>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</si>
  <si>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</si>
  <si>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</si>
  <si>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</si>
  <si>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</si>
  <si>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</si>
  <si>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</si>
  <si>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</si>
  <si>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</si>
  <si>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</si>
  <si>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</si>
  <si>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</si>
  <si>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</si>
  <si>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</si>
  <si>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</si>
  <si>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</si>
  <si>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</si>
  <si>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</si>
  <si>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</si>
  <si>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</si>
  <si>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</si>
  <si>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</si>
  <si>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</si>
  <si>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</si>
  <si>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</si>
  <si>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</si>
  <si>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</si>
  <si>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</si>
  <si>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</si>
  <si>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</si>
  <si>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</si>
  <si>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</si>
  <si>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</si>
  <si>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</si>
  <si>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</si>
  <si>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</si>
  <si>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</si>
  <si>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</si>
  <si>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</si>
  <si>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</si>
  <si>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</si>
  <si>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</si>
  <si>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</si>
  <si>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</si>
  <si>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</si>
  <si>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</si>
  <si>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</si>
  <si>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</si>
  <si>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</si>
  <si>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</si>
  <si>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</si>
  <si>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</si>
  <si>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</si>
  <si>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</si>
  <si>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</si>
  <si>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</si>
  <si>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</si>
  <si>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</si>
  <si>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</si>
  <si>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</si>
  <si>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</si>
  <si>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</si>
  <si>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</si>
  <si>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</si>
  <si>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</si>
  <si>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</si>
  <si>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</si>
  <si>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</si>
  <si>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</si>
  <si>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</si>
  <si>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</si>
  <si>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</si>
  <si>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</si>
  <si>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</si>
  <si>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</si>
  <si>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</si>
  <si>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</si>
  <si>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</si>
  <si>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</si>
  <si>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</si>
  <si>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</si>
  <si>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</si>
  <si>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</si>
  <si>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</si>
  <si>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</si>
  <si>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</si>
  <si>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</si>
  <si>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</si>
  <si>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</si>
  <si>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</si>
  <si>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</si>
  <si>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</si>
  <si>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</si>
  <si>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</si>
  <si>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</si>
  <si>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</si>
  <si>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</si>
  <si>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</si>
  <si>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</si>
  <si>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</si>
  <si>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</si>
  <si>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</si>
  <si>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</si>
  <si>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</si>
  <si>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</si>
  <si>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</si>
  <si>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</si>
  <si>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</si>
  <si>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</si>
  <si>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</si>
  <si>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</si>
  <si>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</si>
  <si>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</si>
  <si>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</si>
  <si>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</si>
  <si>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</si>
  <si>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</si>
  <si>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</si>
  <si>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</si>
  <si>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</si>
  <si>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</si>
  <si>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</si>
  <si>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</si>
  <si>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</si>
  <si>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</si>
  <si>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</si>
  <si>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</si>
  <si>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</si>
  <si>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</si>
  <si>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</si>
  <si>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</si>
  <si>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</si>
  <si>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</si>
  <si>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</si>
  <si>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</si>
  <si>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</si>
  <si>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</si>
  <si>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</si>
  <si>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</si>
  <si>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</si>
  <si>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</si>
  <si>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</si>
  <si>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</si>
  <si>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</si>
  <si>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</si>
  <si>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</si>
  <si>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</si>
  <si>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</si>
  <si>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</si>
  <si>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</si>
  <si>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</si>
  <si>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</si>
  <si>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</si>
  <si>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</si>
  <si>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</si>
  <si>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</si>
  <si>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</si>
  <si>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</si>
  <si>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</si>
  <si>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</si>
  <si>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</si>
  <si>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</si>
  <si>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</si>
  <si>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</si>
  <si>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</si>
  <si>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</si>
  <si>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</si>
  <si>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</si>
  <si>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</si>
  <si>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</si>
  <si>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</si>
  <si>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</si>
  <si>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</si>
  <si>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</si>
  <si>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</si>
  <si>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</si>
  <si>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</si>
  <si>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</si>
  <si>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</si>
  <si>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</si>
  <si>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</si>
  <si>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</si>
  <si>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</si>
  <si>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</si>
  <si>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</si>
  <si>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</si>
  <si>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</si>
  <si>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</si>
  <si>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</si>
  <si>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</si>
  <si>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</si>
  <si>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</si>
  <si>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</si>
  <si>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</si>
  <si>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</si>
  <si>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</si>
  <si>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</si>
  <si>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</si>
  <si>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</si>
  <si>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</si>
  <si>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</si>
  <si>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</si>
  <si>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</si>
  <si>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</si>
  <si>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</si>
  <si>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</si>
  <si>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</si>
  <si>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</si>
  <si>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</si>
  <si>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</si>
  <si>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</si>
  <si>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</si>
  <si>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</si>
  <si>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</si>
  <si>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</si>
  <si>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</si>
  <si>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</si>
  <si>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</si>
  <si>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</si>
  <si>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</si>
  <si>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</si>
  <si>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</si>
  <si>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</si>
  <si>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</si>
  <si>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</si>
  <si>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</si>
  <si>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</si>
  <si>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</si>
  <si>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</si>
  <si>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</si>
  <si>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</si>
  <si>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</si>
  <si>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</si>
  <si>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</si>
  <si>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</si>
  <si>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</si>
  <si>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</si>
  <si>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</si>
  <si>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</si>
  <si>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</si>
  <si>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</si>
  <si>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</si>
  <si>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</si>
  <si>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</si>
  <si>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</si>
  <si>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</si>
  <si>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</si>
  <si>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</si>
  <si>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</si>
  <si>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</si>
  <si>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</si>
  <si>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</si>
  <si>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</si>
  <si>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</si>
  <si>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</si>
  <si>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</si>
  <si>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</si>
  <si>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</si>
  <si>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</si>
  <si>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</si>
  <si>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</si>
  <si>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</si>
  <si>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</si>
  <si>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</si>
  <si>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</si>
  <si>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</si>
  <si>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</si>
  <si>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</si>
  <si>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</si>
  <si>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</si>
  <si>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</si>
  <si>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</si>
  <si>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</si>
  <si>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</si>
  <si>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</si>
  <si>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</si>
  <si>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</si>
  <si>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</si>
  <si>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</si>
  <si>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</si>
  <si>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</si>
  <si>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</si>
  <si>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</si>
  <si>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</si>
  <si>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</si>
  <si>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</si>
  <si>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</si>
  <si>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</si>
  <si>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</si>
  <si>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</si>
  <si>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</si>
  <si>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</si>
  <si>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</si>
  <si>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</si>
  <si>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</si>
  <si>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</si>
  <si>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</si>
  <si>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</si>
  <si>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</si>
  <si>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</si>
  <si>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</si>
  <si>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</si>
  <si>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</si>
  <si>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</si>
  <si>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</si>
  <si>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</si>
  <si>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</si>
  <si>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</si>
  <si>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</si>
  <si>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</si>
  <si>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</si>
  <si>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</si>
  <si>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</si>
  <si>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</si>
  <si>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</si>
  <si>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</si>
  <si>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</si>
  <si>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</si>
  <si>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</si>
  <si>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</si>
  <si>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</si>
  <si>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</si>
  <si>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</si>
  <si>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</si>
  <si>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</si>
  <si>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</si>
  <si>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</si>
  <si>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</si>
  <si>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</si>
  <si>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</si>
  <si>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</si>
  <si>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</si>
  <si>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</si>
  <si>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</si>
  <si>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</si>
  <si>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</si>
  <si>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</si>
  <si>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</si>
  <si>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</si>
  <si>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</si>
  <si>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</si>
  <si>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</si>
  <si>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</si>
  <si>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</si>
  <si>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</si>
  <si>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</si>
  <si>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</si>
  <si>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</si>
  <si>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</si>
  <si>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</si>
  <si>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</si>
  <si>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</si>
  <si>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</si>
  <si>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</si>
  <si>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</si>
  <si>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</si>
  <si>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</si>
  <si>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</si>
  <si>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</si>
  <si>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</si>
  <si>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</si>
  <si>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</si>
  <si>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</si>
  <si>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</si>
  <si>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</si>
  <si>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</si>
  <si>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</si>
  <si>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</si>
  <si>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</si>
  <si>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</si>
  <si>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</si>
  <si>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</si>
  <si>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</si>
  <si>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</si>
  <si>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</si>
  <si>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</si>
  <si>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</si>
  <si>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</si>
  <si>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</si>
  <si>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</si>
  <si>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</si>
  <si>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</si>
  <si>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</si>
  <si>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</si>
  <si>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</si>
  <si>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</si>
  <si>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</si>
  <si>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</si>
  <si>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</si>
  <si>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</si>
  <si>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</si>
  <si>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</si>
  <si>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</si>
  <si>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</si>
  <si>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</si>
  <si>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</si>
  <si>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</si>
  <si>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</si>
  <si>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</si>
  <si>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</si>
  <si>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</si>
  <si>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</si>
  <si>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</si>
  <si>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</si>
  <si>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</si>
  <si>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</si>
  <si>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</si>
  <si>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</si>
  <si>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</si>
  <si>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</si>
  <si>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</si>
  <si>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</si>
  <si>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</si>
  <si>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</si>
  <si>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</si>
  <si>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</si>
  <si>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</si>
  <si>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</si>
  <si>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</si>
  <si>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</si>
  <si>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</si>
  <si>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</si>
  <si>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</si>
  <si>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</si>
  <si>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</si>
  <si>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</si>
  <si>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</si>
  <si>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</si>
  <si>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</si>
  <si>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</si>
  <si>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</si>
  <si>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</si>
  <si>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</si>
  <si>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</si>
  <si>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</si>
  <si>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</si>
  <si>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</si>
  <si>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</si>
  <si>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</si>
  <si>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</si>
  <si>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</si>
  <si>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</si>
  <si>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</si>
  <si>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</si>
  <si>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</si>
  <si>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</si>
  <si>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</si>
  <si>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</si>
  <si>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</si>
  <si>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</si>
  <si>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</si>
  <si>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</si>
  <si>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</si>
  <si>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</si>
  <si>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</si>
  <si>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</si>
  <si>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</si>
  <si>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</si>
  <si>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</si>
  <si>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</si>
  <si>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</si>
  <si>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</si>
  <si>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</si>
  <si>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</si>
  <si>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</si>
  <si>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</si>
  <si>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</si>
  <si>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</si>
  <si>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</si>
  <si>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</si>
  <si>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</si>
  <si>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</si>
  <si>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</si>
  <si>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</si>
  <si>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</si>
  <si>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</si>
  <si>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</si>
  <si>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</si>
  <si>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</si>
  <si>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</si>
  <si>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</si>
  <si>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</si>
  <si>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</si>
  <si>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</si>
  <si>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</si>
  <si>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</si>
  <si>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</si>
  <si>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</si>
  <si>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</si>
  <si>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</si>
  <si>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</si>
  <si>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</si>
  <si>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</si>
  <si>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</si>
  <si>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</si>
  <si>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</si>
  <si>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</si>
  <si>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</si>
  <si>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</si>
  <si>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</si>
  <si>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</si>
  <si>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</si>
  <si>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</si>
  <si>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</si>
  <si>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</si>
  <si>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</si>
  <si>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</si>
  <si>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</si>
  <si>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</si>
  <si>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</si>
  <si>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</si>
  <si>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</si>
  <si>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</si>
  <si>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</si>
  <si>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</si>
  <si>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</si>
  <si>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</si>
  <si>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</si>
  <si>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</si>
  <si>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</si>
  <si>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</si>
  <si>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</si>
  <si>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</si>
  <si>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</si>
  <si>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</si>
  <si>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</si>
  <si>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</si>
  <si>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</si>
  <si>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</si>
  <si>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</si>
  <si>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</si>
  <si>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</si>
  <si>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</si>
  <si>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</si>
  <si>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</si>
  <si>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</si>
  <si>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</si>
  <si>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</si>
  <si>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</si>
  <si>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</si>
  <si>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</si>
  <si>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</si>
  <si>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</si>
  <si>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</si>
  <si>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</si>
  <si>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</si>
  <si>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</si>
  <si>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</si>
  <si>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</si>
  <si>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</si>
  <si>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</si>
  <si>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</si>
  <si>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</si>
  <si>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</si>
  <si>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</si>
  <si>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</si>
  <si>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</si>
  <si>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</si>
  <si>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</si>
  <si>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</si>
  <si>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</si>
  <si>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</si>
  <si>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</si>
  <si>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</si>
  <si>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</si>
  <si>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</si>
  <si>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</si>
  <si>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</si>
  <si>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</si>
  <si>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</si>
  <si>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</si>
  <si>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</si>
  <si>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</si>
  <si>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</si>
  <si>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</si>
  <si>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</si>
  <si>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</si>
  <si>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</si>
  <si>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</si>
  <si>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</si>
  <si>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</si>
  <si>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</si>
  <si>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</si>
  <si>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</si>
  <si>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</si>
  <si>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</si>
  <si>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</si>
  <si>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</si>
  <si>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</si>
  <si>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</si>
  <si>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</si>
  <si>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</si>
  <si>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</si>
  <si>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</si>
  <si>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</si>
  <si>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</si>
  <si>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</si>
  <si>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</si>
  <si>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</si>
  <si>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</si>
  <si>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</si>
  <si>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</si>
  <si>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</si>
  <si>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</si>
  <si>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</si>
  <si>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</si>
  <si>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</si>
  <si>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</si>
  <si>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</si>
  <si>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</si>
  <si>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</si>
  <si>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</si>
  <si>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</si>
  <si>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</si>
  <si>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</si>
  <si>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</si>
  <si>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</si>
  <si>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</si>
  <si>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</si>
  <si>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</si>
  <si>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</si>
  <si>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</si>
  <si>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</si>
  <si>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</si>
  <si>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</si>
  <si>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</si>
  <si>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</si>
  <si>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</si>
  <si>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</si>
  <si>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</si>
  <si>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</si>
  <si>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</si>
  <si>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</si>
  <si>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</si>
  <si>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</si>
  <si>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</si>
  <si>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</si>
  <si>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</si>
  <si>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</si>
  <si>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</si>
  <si>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</si>
  <si>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</si>
  <si>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</si>
  <si>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</si>
  <si>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</si>
  <si>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</si>
  <si>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</si>
  <si>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</si>
  <si>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</si>
  <si>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</si>
  <si>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</si>
  <si>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</si>
  <si>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</si>
  <si>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</si>
  <si>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</si>
  <si>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</si>
  <si>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</si>
  <si>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</si>
  <si>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</si>
  <si>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</si>
  <si>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</si>
  <si>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</si>
  <si>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</si>
  <si>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</si>
  <si>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</si>
  <si>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</si>
  <si>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</si>
  <si>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</si>
  <si>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</si>
  <si>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</si>
  <si>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</si>
  <si>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</si>
  <si>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</si>
  <si>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</si>
  <si>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</si>
  <si>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</si>
  <si>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</si>
  <si>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</si>
  <si>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</si>
  <si>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</si>
  <si>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</si>
  <si>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</si>
  <si>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</si>
  <si>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</si>
  <si>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</si>
  <si>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</si>
  <si>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</si>
  <si>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</si>
  <si>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</si>
  <si>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</si>
  <si>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</si>
  <si>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</si>
  <si>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</si>
  <si>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</si>
  <si>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</si>
  <si>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</si>
  <si>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</si>
  <si>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</si>
  <si>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</si>
  <si>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</si>
  <si>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</si>
  <si>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</si>
  <si>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</si>
  <si>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</si>
  <si>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</si>
  <si>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</si>
  <si>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</si>
  <si>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</si>
  <si>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</si>
  <si>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</si>
  <si>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</si>
  <si>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</si>
  <si>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</si>
  <si>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</si>
  <si>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</si>
  <si>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</si>
  <si>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</si>
  <si>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</si>
  <si>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</si>
  <si>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</si>
  <si>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</si>
  <si>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</si>
  <si>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</si>
  <si>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</si>
  <si>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</si>
  <si>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</si>
  <si>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</si>
  <si>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</si>
  <si>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</si>
  <si>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</si>
  <si>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</si>
  <si>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</si>
  <si>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</si>
  <si>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</si>
  <si>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</si>
  <si>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</si>
  <si>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</si>
  <si>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</si>
  <si>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</si>
  <si>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</si>
  <si>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</si>
  <si>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</si>
  <si>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</si>
  <si>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</si>
  <si>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</si>
  <si>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</si>
  <si>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</si>
  <si>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</si>
  <si>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</si>
  <si>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</si>
  <si>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</si>
  <si>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</si>
  <si>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</si>
  <si>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</si>
  <si>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</si>
  <si>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</si>
  <si>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</si>
  <si>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</si>
  <si>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</si>
  <si>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</si>
  <si>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</si>
  <si>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</si>
  <si>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</si>
  <si>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</si>
  <si>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</si>
  <si>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</si>
  <si>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</si>
  <si>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</si>
  <si>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</si>
  <si>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</si>
  <si>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</si>
  <si>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</si>
  <si>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</si>
  <si>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</si>
  <si>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</si>
  <si>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</si>
  <si>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</si>
  <si>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</si>
  <si>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</si>
  <si>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</si>
  <si>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</si>
  <si>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</si>
  <si>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</si>
  <si>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</si>
  <si>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</si>
  <si>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</si>
  <si>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</si>
  <si>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</si>
  <si>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</si>
  <si>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</si>
  <si>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</si>
  <si>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</si>
  <si>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</si>
  <si>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</si>
  <si>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</si>
  <si>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</si>
  <si>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</si>
  <si>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</si>
  <si>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</si>
  <si>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</si>
  <si>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</si>
  <si>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</si>
  <si>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</si>
  <si>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</si>
  <si>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</si>
  <si>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</si>
  <si>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</si>
  <si>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</si>
  <si>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</si>
  <si>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</si>
  <si>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</si>
  <si>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</si>
  <si>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</si>
  <si>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</si>
  <si>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</si>
  <si>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</si>
  <si>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</si>
  <si>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</si>
  <si>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</si>
  <si>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</si>
  <si>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</si>
  <si>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</si>
  <si>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</si>
  <si>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</si>
  <si>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</si>
  <si>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</si>
  <si>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</si>
  <si>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</si>
  <si>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</si>
  <si>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</si>
  <si>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</si>
  <si>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</si>
  <si>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</si>
  <si>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</si>
  <si>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</si>
  <si>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</si>
  <si>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</si>
  <si>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</si>
  <si>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</si>
  <si>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</si>
  <si>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</si>
  <si>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</si>
  <si>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</si>
  <si>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</si>
  <si>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</si>
  <si>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</si>
  <si>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</si>
  <si>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</si>
  <si>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</si>
  <si>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</si>
  <si>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</si>
  <si>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</si>
  <si>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</si>
  <si>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</si>
  <si>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</si>
  <si>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</si>
  <si>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</si>
  <si>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</si>
  <si>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</si>
  <si>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</si>
  <si>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</si>
  <si>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</si>
  <si>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</si>
  <si>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</si>
  <si>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</si>
  <si>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</si>
  <si>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</si>
  <si>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</si>
  <si>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</si>
  <si>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</si>
  <si>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</si>
  <si>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</si>
  <si>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</si>
  <si>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</si>
  <si>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</si>
  <si>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</si>
  <si>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</si>
  <si>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</si>
  <si>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</si>
  <si>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</si>
  <si>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</si>
  <si>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</si>
  <si>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</si>
  <si>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</si>
  <si>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</si>
  <si>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</si>
  <si>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</si>
  <si>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</si>
  <si>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</si>
  <si>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</si>
  <si>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</si>
  <si>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</si>
  <si>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</si>
  <si>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</si>
  <si>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</si>
  <si>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</si>
  <si>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</si>
  <si>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</si>
  <si>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</si>
  <si>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</si>
  <si>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</si>
  <si>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</si>
  <si>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</si>
  <si>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</si>
  <si>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</si>
  <si>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</si>
  <si>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</si>
  <si>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</si>
  <si>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</si>
  <si>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</si>
  <si>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</si>
  <si>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</si>
  <si>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</si>
  <si>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</si>
  <si>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</si>
  <si>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</si>
  <si>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</si>
  <si>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</si>
  <si>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</si>
  <si>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</si>
  <si>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</si>
  <si>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</si>
  <si>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</si>
  <si>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</si>
  <si>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</si>
  <si>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</si>
  <si>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</si>
  <si>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</si>
  <si>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</si>
  <si>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</si>
  <si>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</si>
  <si>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</si>
  <si>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</si>
  <si>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</si>
  <si>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</si>
  <si>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</si>
  <si>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</si>
  <si>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</si>
  <si>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</si>
  <si>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</si>
  <si>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</si>
  <si>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</si>
  <si>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</si>
  <si>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</si>
  <si>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</si>
  <si>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</si>
  <si>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</si>
  <si>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</si>
  <si>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</si>
  <si>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</si>
  <si>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</si>
  <si>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</si>
  <si>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</si>
  <si>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</si>
  <si>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</si>
  <si>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</si>
  <si>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</si>
  <si>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</si>
  <si>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</si>
  <si>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</si>
  <si>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</si>
  <si>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</si>
  <si>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</si>
  <si>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</si>
  <si>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</si>
  <si>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</si>
  <si>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</si>
  <si>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</si>
  <si>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</si>
  <si>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</si>
  <si>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</si>
  <si>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</si>
  <si>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</si>
  <si>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</si>
  <si>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</si>
  <si>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</si>
  <si>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</si>
  <si>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</si>
  <si>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</si>
  <si>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</si>
  <si>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</si>
  <si>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</si>
  <si>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</si>
  <si>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</si>
  <si>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</si>
  <si>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</si>
  <si>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</si>
  <si>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</si>
  <si>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</si>
  <si>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</si>
  <si>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</si>
  <si>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</si>
  <si>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</si>
  <si>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</si>
  <si>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</si>
  <si>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</si>
  <si>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</si>
  <si>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</si>
  <si>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</si>
  <si>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</si>
  <si>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</si>
  <si>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</si>
  <si>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</si>
  <si>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</si>
  <si>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</si>
  <si>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</si>
  <si>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</si>
  <si>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</si>
  <si>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</si>
  <si>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</si>
  <si>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</si>
  <si>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</si>
  <si>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</si>
  <si>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</si>
  <si>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</si>
  <si>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</si>
  <si>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</si>
  <si>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</si>
  <si>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</si>
  <si>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</si>
  <si>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</si>
  <si>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</si>
  <si>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</si>
  <si>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</si>
  <si>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</si>
  <si>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</si>
  <si>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</si>
  <si>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</si>
  <si>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</si>
  <si>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</si>
  <si>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</si>
  <si>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</si>
  <si>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</si>
  <si>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</si>
  <si>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</si>
  <si>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</si>
  <si>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</si>
  <si>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</si>
  <si>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</si>
  <si>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</si>
  <si>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</si>
  <si>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</si>
  <si>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</si>
  <si>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</si>
  <si>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</si>
  <si>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</si>
  <si>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</si>
  <si>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</si>
  <si>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</si>
  <si>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</si>
  <si>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</si>
  <si>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</si>
  <si>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</si>
  <si>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</si>
  <si>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</si>
  <si>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</si>
  <si>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</si>
  <si>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</si>
  <si>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</si>
  <si>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</si>
  <si>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</si>
  <si>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</si>
  <si>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</si>
  <si>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</si>
  <si>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</si>
  <si>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</si>
  <si>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</si>
  <si>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</si>
  <si>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</si>
  <si>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</si>
  <si>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</si>
  <si>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</si>
  <si>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</si>
  <si>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</si>
  <si>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</si>
  <si>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</si>
  <si>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</si>
  <si>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</si>
  <si>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</si>
  <si>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</si>
  <si>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</si>
  <si>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</si>
  <si>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</si>
  <si>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</si>
  <si>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</si>
  <si>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</si>
  <si>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</si>
  <si>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</si>
  <si>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</si>
  <si>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</si>
  <si>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</si>
  <si>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</si>
  <si>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</si>
  <si>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</si>
  <si>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</si>
  <si>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</si>
  <si>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</si>
  <si>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</si>
  <si>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</si>
  <si>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</si>
  <si>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</si>
  <si>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</si>
  <si>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</si>
  <si>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</si>
  <si>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</si>
  <si>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</si>
  <si>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</si>
  <si>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</si>
  <si>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</si>
  <si>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</si>
  <si>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</si>
  <si>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</si>
  <si>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</si>
  <si>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</si>
  <si>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</si>
  <si>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</si>
  <si>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</si>
  <si>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</si>
  <si>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</si>
  <si>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</si>
  <si>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</si>
  <si>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</si>
  <si>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</si>
  <si>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</si>
  <si>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</si>
  <si>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</si>
  <si>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</si>
  <si>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</si>
  <si>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</si>
  <si>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</si>
  <si>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</si>
  <si>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</si>
  <si>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</si>
  <si>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</si>
  <si>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</si>
  <si>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</si>
  <si>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</si>
  <si>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</si>
  <si>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</si>
  <si>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</si>
  <si>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</si>
  <si>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</si>
  <si>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</si>
  <si>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</si>
  <si>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</si>
  <si>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</si>
  <si>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</si>
  <si>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</si>
  <si>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</si>
  <si>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</si>
  <si>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</si>
  <si>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</si>
  <si>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</si>
  <si>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</si>
  <si>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</si>
  <si>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</si>
  <si>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</si>
  <si>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</si>
  <si>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</si>
  <si>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</si>
  <si>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</si>
  <si>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</si>
  <si>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</si>
  <si>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</si>
  <si>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</si>
  <si>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</si>
  <si>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</si>
  <si>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</si>
  <si>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</si>
  <si>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</si>
  <si>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</si>
  <si>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</si>
  <si>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</si>
  <si>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</si>
  <si>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</si>
  <si>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</si>
  <si>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</si>
  <si>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</si>
  <si>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</si>
  <si>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</si>
  <si>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</si>
  <si>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</si>
  <si>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</si>
  <si>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</si>
  <si>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</si>
  <si>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</si>
  <si>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</si>
  <si>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</si>
  <si>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</si>
  <si>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</si>
  <si>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</si>
  <si>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</si>
  <si>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</si>
  <si>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</si>
  <si>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</si>
  <si>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</si>
  <si>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</si>
  <si>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</si>
  <si>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</si>
  <si>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</si>
  <si>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</si>
  <si>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</si>
  <si>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</si>
  <si>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</si>
  <si>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</si>
  <si>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</si>
  <si>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</si>
  <si>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</si>
  <si>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</si>
  <si>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</si>
  <si>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</si>
  <si>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</si>
  <si>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</si>
  <si>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</si>
  <si>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</si>
  <si>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</si>
  <si>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</si>
  <si>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</si>
  <si>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</si>
  <si>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</si>
  <si>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</si>
  <si>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</si>
  <si>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</si>
  <si>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</si>
  <si>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</si>
  <si>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</si>
  <si>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</si>
  <si>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</si>
  <si>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</si>
  <si>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</si>
  <si>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</si>
  <si>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</si>
  <si>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</si>
  <si>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</si>
  <si>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</si>
  <si>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</si>
  <si>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</si>
  <si>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</si>
  <si>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</si>
  <si>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</si>
  <si>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</si>
  <si>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</si>
  <si>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</si>
  <si>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</si>
  <si>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</si>
  <si>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</si>
  <si>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</si>
  <si>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</si>
  <si>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</si>
  <si>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</si>
  <si>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</si>
  <si>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</si>
  <si>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</si>
  <si>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</si>
  <si>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</si>
  <si>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</si>
  <si>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</si>
  <si>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</si>
  <si>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</si>
  <si>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</si>
  <si>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</si>
  <si>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</si>
  <si>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</si>
  <si>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</si>
  <si>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</si>
  <si>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</si>
  <si>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</si>
  <si>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</si>
  <si>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</si>
  <si>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</si>
  <si>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</si>
  <si>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</si>
  <si>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</si>
  <si>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</si>
  <si>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</si>
  <si>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</si>
  <si>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</si>
  <si>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</si>
  <si>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</si>
  <si>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</si>
  <si>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</si>
  <si>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</si>
  <si>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</si>
  <si>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</si>
  <si>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</si>
  <si>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</si>
  <si>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</si>
  <si>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</si>
  <si>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</si>
  <si>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</si>
  <si>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</si>
  <si>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</si>
  <si>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</si>
  <si>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</si>
  <si>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</si>
  <si>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</si>
  <si>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</si>
  <si>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</si>
  <si>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</si>
  <si>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</si>
  <si>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</si>
  <si>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</si>
  <si>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</si>
  <si>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</si>
  <si>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</si>
  <si>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</si>
  <si>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</si>
  <si>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</si>
  <si>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</si>
  <si>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</si>
  <si>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</si>
  <si>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</si>
  <si>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</si>
  <si>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</si>
  <si>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</si>
  <si>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</si>
  <si>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</si>
  <si>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</si>
  <si>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</si>
  <si>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</si>
  <si>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</si>
  <si>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</si>
  <si>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</si>
  <si>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</si>
  <si>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</si>
  <si>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</si>
  <si>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</si>
  <si>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</si>
  <si>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</si>
  <si>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</si>
  <si>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</si>
  <si>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</si>
  <si>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</si>
  <si>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</si>
  <si>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</si>
  <si>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</si>
  <si>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</si>
  <si>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</si>
  <si>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</si>
  <si>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</si>
  <si>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</si>
  <si>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</si>
  <si>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</si>
  <si>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</si>
  <si>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</si>
  <si>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</si>
  <si>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</si>
  <si>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</si>
  <si>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</si>
  <si>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</si>
  <si>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</si>
  <si>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</si>
  <si>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</si>
  <si>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</si>
  <si>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</si>
  <si>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</si>
  <si>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</si>
  <si>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</si>
  <si>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</si>
  <si>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</si>
  <si>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</si>
  <si>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</si>
  <si>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</si>
  <si>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</si>
  <si>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</si>
  <si>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</si>
  <si>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</si>
  <si>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</si>
  <si>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</si>
  <si>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</si>
  <si>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</si>
  <si>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</si>
  <si>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</si>
  <si>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</si>
  <si>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</si>
  <si>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</si>
  <si>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</si>
  <si>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</si>
  <si>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</si>
  <si>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</si>
  <si>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</si>
  <si>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</si>
  <si>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</si>
  <si>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</si>
  <si>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</si>
  <si>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</si>
  <si>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</si>
  <si>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</si>
  <si>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</si>
  <si>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</si>
  <si>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</si>
  <si>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</si>
  <si>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</si>
  <si>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</si>
  <si>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</si>
  <si>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</si>
  <si>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</si>
  <si>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</si>
  <si>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</si>
  <si>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</si>
  <si>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</si>
  <si>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</si>
  <si>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</si>
  <si>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</si>
  <si>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</si>
  <si>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</si>
  <si>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</si>
  <si>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</si>
  <si>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</si>
  <si>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</si>
  <si>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</si>
  <si>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</si>
  <si>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</si>
  <si>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</si>
  <si>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</si>
  <si>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</si>
  <si>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</si>
  <si>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</si>
  <si>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</si>
  <si>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</si>
  <si>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</si>
  <si>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</si>
  <si>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</si>
  <si>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</si>
  <si>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</si>
  <si>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</si>
  <si>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</si>
  <si>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</si>
  <si>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</si>
  <si>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</si>
  <si>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</si>
  <si>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</si>
  <si>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</si>
  <si>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</si>
  <si>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</si>
  <si>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</si>
  <si>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</si>
  <si>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</si>
  <si>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</si>
  <si>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</si>
  <si>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</si>
  <si>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</si>
  <si>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</si>
  <si>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</si>
  <si>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</si>
  <si>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</si>
  <si>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</si>
  <si>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</si>
  <si>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</si>
  <si>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</si>
  <si>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</si>
  <si>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</si>
  <si>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</si>
  <si>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</si>
  <si>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</si>
  <si>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</si>
  <si>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</si>
  <si>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</si>
  <si>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</si>
  <si>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</si>
  <si>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</si>
  <si>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</si>
  <si>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</si>
  <si>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</si>
  <si>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</si>
  <si>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</si>
  <si>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</si>
  <si>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</si>
  <si>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</si>
  <si>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</si>
  <si>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</si>
  <si>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</si>
  <si>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</si>
  <si>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</si>
  <si>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</si>
  <si>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</si>
  <si>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</si>
  <si>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</si>
  <si>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</si>
  <si>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</si>
  <si>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</si>
  <si>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</si>
  <si>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</si>
  <si>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</si>
  <si>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</si>
  <si>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</si>
  <si>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</si>
  <si>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</si>
  <si>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</si>
  <si>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</si>
  <si>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</si>
  <si>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</si>
  <si>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</si>
  <si>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</si>
  <si>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</si>
  <si>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</si>
  <si>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</si>
  <si>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</si>
  <si>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</si>
  <si>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</si>
  <si>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</si>
  <si>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</si>
  <si>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</si>
  <si>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</si>
  <si>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</si>
  <si>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</si>
  <si>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</si>
  <si>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</si>
  <si>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</si>
  <si>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</si>
  <si>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</si>
  <si>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</si>
  <si>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</si>
  <si>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</si>
  <si>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</si>
  <si>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</si>
  <si>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</si>
  <si>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</si>
  <si>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</si>
  <si>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</si>
  <si>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</si>
  <si>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</si>
  <si>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</si>
  <si>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</si>
  <si>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</si>
  <si>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</si>
  <si>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</si>
  <si>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</si>
  <si>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</si>
  <si>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</si>
  <si>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</si>
  <si>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</si>
  <si>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</si>
  <si>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</si>
  <si>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</si>
  <si>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</si>
  <si>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</si>
  <si>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</si>
  <si>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</si>
  <si>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</si>
  <si>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</si>
  <si>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</si>
  <si>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</si>
  <si>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</si>
  <si>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</si>
  <si>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</si>
  <si>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</si>
  <si>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</si>
  <si>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</si>
  <si>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</si>
  <si>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</si>
  <si>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</si>
  <si>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</si>
  <si>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</si>
  <si>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</si>
  <si>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</si>
  <si>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</si>
  <si>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</si>
  <si>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</si>
  <si>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</si>
  <si>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</si>
  <si>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</si>
  <si>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</si>
  <si>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</si>
  <si>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</si>
  <si>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</si>
  <si>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</si>
  <si>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</si>
  <si>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</si>
  <si>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</si>
  <si>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</si>
  <si>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</si>
  <si>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</si>
  <si>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</si>
  <si>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</si>
  <si>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</si>
  <si>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</si>
  <si>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</si>
  <si>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</si>
  <si>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</si>
  <si>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</si>
  <si>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</si>
  <si>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</si>
  <si>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</si>
  <si>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</si>
  <si>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</si>
  <si>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</si>
  <si>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</si>
  <si>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</si>
  <si>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</si>
  <si>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</si>
  <si>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</si>
  <si>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</si>
  <si>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</si>
  <si>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</si>
  <si>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</si>
  <si>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</si>
  <si>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</si>
  <si>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</si>
  <si>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</si>
  <si>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</si>
  <si>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</si>
  <si>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</si>
  <si>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</si>
  <si>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</si>
  <si>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</si>
  <si>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</si>
  <si>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</si>
  <si>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</si>
  <si>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</si>
  <si>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</si>
  <si>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</si>
  <si>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</si>
  <si>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</si>
  <si>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</si>
  <si>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</si>
  <si>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</si>
  <si>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</si>
  <si>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</si>
  <si>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</si>
  <si>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</si>
  <si>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</si>
  <si>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</si>
  <si>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</si>
  <si>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</si>
  <si>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</si>
  <si>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</si>
  <si>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</si>
  <si>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</si>
  <si>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</si>
  <si>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</si>
  <si>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</si>
  <si>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</si>
  <si>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</si>
  <si>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</si>
  <si>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</si>
  <si>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</si>
  <si>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</si>
  <si>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</si>
  <si>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</si>
  <si>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</si>
  <si>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</si>
  <si>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</si>
  <si>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</si>
  <si>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</si>
  <si>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</si>
  <si>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</si>
  <si>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</si>
  <si>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</si>
  <si>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</si>
  <si>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</si>
  <si>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</si>
  <si>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</si>
  <si>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</si>
  <si>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</si>
  <si>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</si>
  <si>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</si>
  <si>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</si>
  <si>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</si>
  <si>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</si>
  <si>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</si>
  <si>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</si>
  <si>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</si>
  <si>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</si>
  <si>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</si>
  <si>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</si>
  <si>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</si>
  <si>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</si>
  <si>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</si>
  <si>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</si>
  <si>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</si>
  <si>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</si>
  <si>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</si>
  <si>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</si>
  <si>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</si>
  <si>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</si>
  <si>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</si>
  <si>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</si>
  <si>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</si>
  <si>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</si>
  <si>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</si>
  <si>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</si>
  <si>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</si>
  <si>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</si>
  <si>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</si>
  <si>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</si>
  <si>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</si>
  <si>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</si>
  <si>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</si>
  <si>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</si>
  <si>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</si>
  <si>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</si>
  <si>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</si>
  <si>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</si>
  <si>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</si>
  <si>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</si>
  <si>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</si>
  <si>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</si>
  <si>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</si>
  <si>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</si>
  <si>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</si>
  <si>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</si>
  <si>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</si>
  <si>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</si>
  <si>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</si>
  <si>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</si>
  <si>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</si>
  <si>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</si>
  <si>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</si>
  <si>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</si>
  <si>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</si>
  <si>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</si>
  <si>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</si>
  <si>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</si>
  <si>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</si>
  <si>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</si>
  <si>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</si>
  <si>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</si>
  <si>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</si>
  <si>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</si>
  <si>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</si>
  <si>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</si>
  <si>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</si>
  <si>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</si>
  <si>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</si>
  <si>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</si>
  <si>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</si>
  <si>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</si>
  <si>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</si>
  <si>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</si>
  <si>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</si>
  <si>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</si>
  <si>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</si>
  <si>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</si>
  <si>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</si>
  <si>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</si>
  <si>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</si>
  <si>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</si>
  <si>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</si>
  <si>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</si>
  <si>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</si>
  <si>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</si>
  <si>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</si>
  <si>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</si>
  <si>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</si>
  <si>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</si>
  <si>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</si>
  <si>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</si>
  <si>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</si>
  <si>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</si>
  <si>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</si>
  <si>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</si>
  <si>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</si>
  <si>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</si>
  <si>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</si>
  <si>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</si>
  <si>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</si>
  <si>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</si>
  <si>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</si>
  <si>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</si>
  <si>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</si>
  <si>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</si>
  <si>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</si>
  <si>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</si>
  <si>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</si>
  <si>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</si>
  <si>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</si>
  <si>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</si>
  <si>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</si>
  <si>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</si>
  <si>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</si>
  <si>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</si>
  <si>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</si>
  <si>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</si>
  <si>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</si>
  <si>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</si>
  <si>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</si>
  <si>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</si>
  <si>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</si>
  <si>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</si>
  <si>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</si>
  <si>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</si>
  <si>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</si>
  <si>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</si>
  <si>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</si>
  <si>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</si>
  <si>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</si>
  <si>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</si>
  <si>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</si>
  <si>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</si>
  <si>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</si>
  <si>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</si>
  <si>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</si>
  <si>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</si>
  <si>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</si>
  <si>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</si>
  <si>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</si>
  <si>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</si>
  <si>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</si>
  <si>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</si>
  <si>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</si>
  <si>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</si>
  <si>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</si>
  <si>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</si>
  <si>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</si>
  <si>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</si>
  <si>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</si>
  <si>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</si>
  <si>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</si>
  <si>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</si>
  <si>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</si>
  <si>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</si>
  <si>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</si>
  <si>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</si>
  <si>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</si>
  <si>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</si>
  <si>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</si>
  <si>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</si>
  <si>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</si>
  <si>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</si>
  <si>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</si>
  <si>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</si>
  <si>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</si>
  <si>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</si>
  <si>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</si>
  <si>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</si>
  <si>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</si>
  <si>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</si>
  <si>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</si>
  <si>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</si>
  <si>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</si>
  <si>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</si>
  <si>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</si>
  <si>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</si>
  <si>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</si>
  <si>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</si>
  <si>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</si>
  <si>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</si>
  <si>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</si>
  <si>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</si>
  <si>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</si>
  <si>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</si>
  <si>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</si>
  <si>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</si>
  <si>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</si>
  <si>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</si>
  <si>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</si>
  <si>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</si>
  <si>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</si>
  <si>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</si>
  <si>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</si>
  <si>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</si>
  <si>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</si>
  <si>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</si>
  <si>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</si>
  <si>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</si>
  <si>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</si>
  <si>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</si>
  <si>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</si>
  <si>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</si>
  <si>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</si>
  <si>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</si>
  <si>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</si>
  <si>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</si>
  <si>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</si>
  <si>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</si>
  <si>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</si>
  <si>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</si>
  <si>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</si>
  <si>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</si>
  <si>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</si>
  <si>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</si>
  <si>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</si>
  <si>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</si>
  <si>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</si>
  <si>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</si>
  <si>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</si>
  <si>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</si>
  <si>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</si>
  <si>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</si>
  <si>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</si>
  <si>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</si>
  <si>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</si>
  <si>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</si>
  <si>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</si>
  <si>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</si>
  <si>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</si>
  <si>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</si>
  <si>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</si>
  <si>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</si>
  <si>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</si>
  <si>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</si>
  <si>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</si>
  <si>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</si>
  <si>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</si>
  <si>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</si>
  <si>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</si>
  <si>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</si>
  <si>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</si>
  <si>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</si>
  <si>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</si>
  <si>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</si>
  <si>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</si>
  <si>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</si>
  <si>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</si>
  <si>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</si>
  <si>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</si>
  <si>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</si>
  <si>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</si>
  <si>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</si>
  <si>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</si>
  <si>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</si>
  <si>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</si>
  <si>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</si>
  <si>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</si>
  <si>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</si>
  <si>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</si>
  <si>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</si>
  <si>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</si>
  <si>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</si>
  <si>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</si>
  <si>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</si>
  <si>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</si>
  <si>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</si>
  <si>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</si>
  <si>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</si>
  <si>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</si>
  <si>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</si>
  <si>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</si>
  <si>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</si>
  <si>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</si>
  <si>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</si>
  <si>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</si>
  <si>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</si>
  <si>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</si>
  <si>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</si>
  <si>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</si>
  <si>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</si>
  <si>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</si>
  <si>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</si>
  <si>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</si>
  <si>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</si>
  <si>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</si>
  <si>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</si>
  <si>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</si>
  <si>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</si>
  <si>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</si>
  <si>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</si>
  <si>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</si>
  <si>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</si>
  <si>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</si>
  <si>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</si>
  <si>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</si>
  <si>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</si>
  <si>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</si>
  <si>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</si>
  <si>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</si>
  <si>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</si>
  <si>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</si>
  <si>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</si>
  <si>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</si>
  <si>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</si>
  <si>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</si>
  <si>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</si>
  <si>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</si>
  <si>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</si>
  <si>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</si>
  <si>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</si>
  <si>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</si>
  <si>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</si>
  <si>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</si>
  <si>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</si>
  <si>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</si>
  <si>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</si>
  <si>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</si>
  <si>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</si>
  <si>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</si>
  <si>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</si>
  <si>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</si>
  <si>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</si>
  <si>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</si>
  <si>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</si>
  <si>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</si>
  <si>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</si>
  <si>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</si>
  <si>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</si>
  <si>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</si>
  <si>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</si>
  <si>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</si>
  <si>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</si>
  <si>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</si>
  <si>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</si>
  <si>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</si>
  <si>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</si>
  <si>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</si>
  <si>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</si>
  <si>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</si>
  <si>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</si>
  <si>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</si>
  <si>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</si>
  <si>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</si>
  <si>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</si>
  <si>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</si>
  <si>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</si>
  <si>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</si>
  <si>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</si>
  <si>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</si>
  <si>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</si>
  <si>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</si>
  <si>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</si>
  <si>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</si>
  <si>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</si>
  <si>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</si>
  <si>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</si>
  <si>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</si>
  <si>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</si>
  <si>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</si>
  <si>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</si>
  <si>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</si>
  <si>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</si>
  <si>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</si>
  <si>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</si>
  <si>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</si>
  <si>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</si>
  <si>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</si>
  <si>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</si>
  <si>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</si>
  <si>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</si>
  <si>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</si>
  <si>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</si>
  <si>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</si>
  <si>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</si>
  <si>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</si>
  <si>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</si>
  <si>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</si>
  <si>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</si>
  <si>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</si>
  <si>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</si>
  <si>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</si>
  <si>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</si>
  <si>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</si>
  <si>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</si>
  <si>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</si>
  <si>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</si>
  <si>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</si>
  <si>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</si>
  <si>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</si>
  <si>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</si>
  <si>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</si>
  <si>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</si>
  <si>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</si>
  <si>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</si>
  <si>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</si>
  <si>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</si>
  <si>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</si>
  <si>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</si>
  <si>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</si>
  <si>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</si>
  <si>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</si>
  <si>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</si>
  <si>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</si>
  <si>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</si>
  <si>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</si>
  <si>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</si>
  <si>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</si>
  <si>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</si>
  <si>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</si>
  <si>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</si>
  <si>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</si>
  <si>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</si>
  <si>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</si>
  <si>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</si>
  <si>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</si>
  <si>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</si>
  <si>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</si>
  <si>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</si>
  <si>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</si>
  <si>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</si>
  <si>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</si>
  <si>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</si>
  <si>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</si>
  <si>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</si>
  <si>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</si>
  <si>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</si>
  <si>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</si>
  <si>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</si>
  <si>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</si>
  <si>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</si>
  <si>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</si>
  <si>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</si>
  <si>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</si>
  <si>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</si>
  <si>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</si>
  <si>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</si>
  <si>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</si>
  <si>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</si>
  <si>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</si>
  <si>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</si>
  <si>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</si>
  <si>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</si>
  <si>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</si>
  <si>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</si>
  <si>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</si>
  <si>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</si>
  <si>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</si>
  <si>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</si>
  <si>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</si>
  <si>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</si>
  <si>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</si>
  <si>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</si>
  <si>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</si>
  <si>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</si>
  <si>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</si>
  <si>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</si>
  <si>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</si>
  <si>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</si>
  <si>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</si>
  <si>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</si>
  <si>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</si>
  <si>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</si>
  <si>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</si>
  <si>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</si>
  <si>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</si>
  <si>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</si>
  <si>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</si>
  <si>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</si>
  <si>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</si>
  <si>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</si>
  <si>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</si>
  <si>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</si>
  <si>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</si>
  <si>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</si>
  <si>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</si>
  <si>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</si>
  <si>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</si>
  <si>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</si>
  <si>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</si>
  <si>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</si>
  <si>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</si>
  <si>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</si>
  <si>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</si>
  <si>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</si>
  <si>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</si>
  <si>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</si>
  <si>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</si>
  <si>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</si>
  <si>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</si>
  <si>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</si>
  <si>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</si>
  <si>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</si>
  <si>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</si>
  <si>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</si>
  <si>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</si>
  <si>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</si>
  <si>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</si>
  <si>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</si>
  <si>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</si>
  <si>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</si>
  <si>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</si>
  <si>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</si>
  <si>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</si>
  <si>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</si>
  <si>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</si>
  <si>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</si>
  <si>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</si>
  <si>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</si>
  <si>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</si>
  <si>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</si>
  <si>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</si>
  <si>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</si>
  <si>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</si>
  <si>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</si>
  <si>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</si>
  <si>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</si>
  <si>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</si>
  <si>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</si>
  <si>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</si>
  <si>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</si>
  <si>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</si>
  <si>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</si>
  <si>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</si>
  <si>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</si>
  <si>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</si>
  <si>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</si>
  <si>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</si>
  <si>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</si>
  <si>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</si>
  <si>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</si>
  <si>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</si>
  <si>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</si>
  <si>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</si>
  <si>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</si>
  <si>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</si>
  <si>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</si>
  <si>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</si>
  <si>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</si>
  <si>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</si>
  <si>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</si>
  <si>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</si>
  <si>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</si>
  <si>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</si>
  <si>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</si>
  <si>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</si>
  <si>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</si>
  <si>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</si>
  <si>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</si>
  <si>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</si>
  <si>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</si>
  <si>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</si>
  <si>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</si>
  <si>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</si>
  <si>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</si>
  <si>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</si>
  <si>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</si>
  <si>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</si>
  <si>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</si>
  <si>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</si>
  <si>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</si>
  <si>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</si>
  <si>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</si>
  <si>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</si>
  <si>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</si>
  <si>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</si>
  <si>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</si>
  <si>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</si>
  <si>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</si>
  <si>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</si>
  <si>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</si>
  <si>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</si>
  <si>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</si>
  <si>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</si>
  <si>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</si>
  <si>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</si>
  <si>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</si>
  <si>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</si>
  <si>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</si>
  <si>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</si>
  <si>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</si>
  <si>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</si>
  <si>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</si>
  <si>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</si>
  <si>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</si>
  <si>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</si>
  <si>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</si>
  <si>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</si>
  <si>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</si>
  <si>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</si>
  <si>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</si>
  <si>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</si>
  <si>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</si>
  <si>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</si>
  <si>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</si>
  <si>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</si>
  <si>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</si>
  <si>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</si>
  <si>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</si>
  <si>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</si>
  <si>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</si>
  <si>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</si>
  <si>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</si>
  <si>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</si>
  <si>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</si>
  <si>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</si>
  <si>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</si>
  <si>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</si>
  <si>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</si>
  <si>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</si>
  <si>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</si>
  <si>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</si>
  <si>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</si>
  <si>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</si>
  <si>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</si>
  <si>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</si>
  <si>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</si>
  <si>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</si>
  <si>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</si>
  <si>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</si>
  <si>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</si>
  <si>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</si>
  <si>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</si>
  <si>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</si>
  <si>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</si>
  <si>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</si>
  <si>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</si>
  <si>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</si>
  <si>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</si>
  <si>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</si>
  <si>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</si>
  <si>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</si>
  <si>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</si>
  <si>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</si>
  <si>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</si>
  <si>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</si>
  <si>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</si>
  <si>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</si>
  <si>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</si>
  <si>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</si>
  <si>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</si>
  <si>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</si>
  <si>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</si>
  <si>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</si>
  <si>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</si>
  <si>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</si>
  <si>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</si>
  <si>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</si>
  <si>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</si>
  <si>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</si>
  <si>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</si>
  <si>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</si>
  <si>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</si>
  <si>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</si>
  <si>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</si>
  <si>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</si>
  <si>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</si>
  <si>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</si>
  <si>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</si>
  <si>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</si>
  <si>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</si>
  <si>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</si>
  <si>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</si>
  <si>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</si>
  <si>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</si>
  <si>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</si>
  <si>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</si>
  <si>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</si>
  <si>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</si>
  <si>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</si>
  <si>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</si>
  <si>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</si>
  <si>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</si>
  <si>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</si>
  <si>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</si>
  <si>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</si>
  <si>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</si>
  <si>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</si>
  <si>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</si>
  <si>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</si>
  <si>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</si>
  <si>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</si>
  <si>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</si>
  <si>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</si>
  <si>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</si>
  <si>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</si>
  <si>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</si>
  <si>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</si>
  <si>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</si>
  <si>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</si>
  <si>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</si>
  <si>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</si>
  <si>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</si>
  <si>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</si>
  <si>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</si>
  <si>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</si>
  <si>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</si>
  <si>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</si>
  <si>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</si>
  <si>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</si>
  <si>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</si>
  <si>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</si>
  <si>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</si>
  <si>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</si>
  <si>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</si>
  <si>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</si>
  <si>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</si>
  <si>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</si>
  <si>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</si>
  <si>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</si>
  <si>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</si>
  <si>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</si>
  <si>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</si>
  <si>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</si>
  <si>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</si>
  <si>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</si>
  <si>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</si>
  <si>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</si>
  <si>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</si>
  <si>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</si>
  <si>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</si>
  <si>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</si>
  <si>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</si>
  <si>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</si>
  <si>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</si>
  <si>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</si>
  <si>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</si>
  <si>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</si>
  <si>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</si>
  <si>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</si>
  <si>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</si>
  <si>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</si>
  <si>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</si>
  <si>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</si>
  <si>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</si>
  <si>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</si>
  <si>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</si>
  <si>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</si>
  <si>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</si>
  <si>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</si>
  <si>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</si>
  <si>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</si>
  <si>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</si>
  <si>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</si>
  <si>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</si>
  <si>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</si>
  <si>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</si>
  <si>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</si>
  <si>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</si>
  <si>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</si>
  <si>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</si>
  <si>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</si>
  <si>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</si>
  <si>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</si>
  <si>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</si>
  <si>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</si>
  <si>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</si>
  <si>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</si>
  <si>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</si>
  <si>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</si>
  <si>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</si>
  <si>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</si>
  <si>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</si>
  <si>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</si>
  <si>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</si>
  <si>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</si>
  <si>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</si>
  <si>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</si>
  <si>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</si>
  <si>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</si>
  <si>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</si>
  <si>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</si>
  <si>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</si>
  <si>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</si>
  <si>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</si>
  <si>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</si>
  <si>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</si>
  <si>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</si>
  <si>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</si>
  <si>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</si>
  <si>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</si>
  <si>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</si>
  <si>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</si>
  <si>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</si>
  <si>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</si>
  <si>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</si>
  <si>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</si>
  <si>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</si>
  <si>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</si>
  <si>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</si>
  <si>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</si>
  <si>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</si>
  <si>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</si>
  <si>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</si>
  <si>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</si>
  <si>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</si>
  <si>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</si>
  <si>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</si>
  <si>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</si>
  <si>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</si>
  <si>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</si>
  <si>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</si>
  <si>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</si>
  <si>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</si>
  <si>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</si>
  <si>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</si>
  <si>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</si>
  <si>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</si>
  <si>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</si>
  <si>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</si>
  <si>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</si>
  <si>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</si>
  <si>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</si>
  <si>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</si>
  <si>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</si>
  <si>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</si>
  <si>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</si>
  <si>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</si>
  <si>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</si>
  <si>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</si>
  <si>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</si>
  <si>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</si>
  <si>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</si>
  <si>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</si>
  <si>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</si>
  <si>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</si>
  <si>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</si>
  <si>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</si>
  <si>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</si>
  <si>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</si>
  <si>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</si>
  <si>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</si>
  <si>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</si>
  <si>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</si>
  <si>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</si>
  <si>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</si>
  <si>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</si>
  <si>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</si>
  <si>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</si>
  <si>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</si>
  <si>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</si>
  <si>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</si>
  <si>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</si>
  <si>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</si>
  <si>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</si>
  <si>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</si>
  <si>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</si>
  <si>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</si>
  <si>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</si>
  <si>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</si>
  <si>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</si>
  <si>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</si>
  <si>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</si>
  <si>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</si>
  <si>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</si>
  <si>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</si>
  <si>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</si>
  <si>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</si>
  <si>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</si>
  <si>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</si>
  <si>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</si>
  <si>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</si>
  <si>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</si>
  <si>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</si>
  <si>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</si>
  <si>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</si>
  <si>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</si>
  <si>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</si>
  <si>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</si>
  <si>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</si>
  <si>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</si>
  <si>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</si>
  <si>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</si>
  <si>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</si>
  <si>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</si>
  <si>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</si>
  <si>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</si>
  <si>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</si>
  <si>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</si>
  <si>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</si>
  <si>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</si>
  <si>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</si>
  <si>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</si>
  <si>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</si>
  <si>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</si>
  <si>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</si>
  <si>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</si>
  <si>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</si>
  <si>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</si>
  <si>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</si>
  <si>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</si>
  <si>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</si>
  <si>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</si>
  <si>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</si>
  <si>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</si>
  <si>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</si>
  <si>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</si>
  <si>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</si>
  <si>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</si>
  <si>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</si>
  <si>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</si>
  <si>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</si>
  <si>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</si>
  <si>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</si>
  <si>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</si>
  <si>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</si>
  <si>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</si>
  <si>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</si>
  <si>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</si>
  <si>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</si>
  <si>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</si>
  <si>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</si>
  <si>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</si>
  <si>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</si>
  <si>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</si>
  <si>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</si>
  <si>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</si>
  <si>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</si>
  <si>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</si>
  <si>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</si>
  <si>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</si>
  <si>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</si>
  <si>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</si>
  <si>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</si>
  <si>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</si>
  <si>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</si>
  <si>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</si>
  <si>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</si>
  <si>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</si>
  <si>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</si>
  <si>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</si>
  <si>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</si>
  <si>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</si>
  <si>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</si>
  <si>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</si>
  <si>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</si>
  <si>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</si>
  <si>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</si>
  <si>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</si>
  <si>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</si>
  <si>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</si>
  <si>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</si>
  <si>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</si>
  <si>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</si>
  <si>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</si>
  <si>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</si>
  <si>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</si>
  <si>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</si>
  <si>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</si>
  <si>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</si>
  <si>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</si>
  <si>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</si>
  <si>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</si>
  <si>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</si>
  <si>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</si>
  <si>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</si>
  <si>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</si>
  <si>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</si>
  <si>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</si>
  <si>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</si>
  <si>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</si>
  <si>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</si>
  <si>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</si>
  <si>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</si>
  <si>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</si>
  <si>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</si>
  <si>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</si>
  <si>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</si>
  <si>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</si>
  <si>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</si>
  <si>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</si>
  <si>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</si>
  <si>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</si>
  <si>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</si>
  <si>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</si>
  <si>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</si>
  <si>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</si>
  <si>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</si>
  <si>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</si>
  <si>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</si>
  <si>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</si>
  <si>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</si>
  <si>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</si>
  <si>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</si>
  <si>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</si>
  <si>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</si>
  <si>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</si>
  <si>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</si>
  <si>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</si>
  <si>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</si>
  <si>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</si>
  <si>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</si>
  <si>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</si>
  <si>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</si>
  <si>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</si>
  <si>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</si>
  <si>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</si>
  <si>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</si>
  <si>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</si>
  <si>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</si>
  <si>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</si>
  <si>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</si>
  <si>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</si>
  <si>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</si>
  <si>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</si>
  <si>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</si>
  <si>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</si>
  <si>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</si>
  <si>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</si>
  <si>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</si>
  <si>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</si>
  <si>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</si>
  <si>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</si>
  <si>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</si>
  <si>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</si>
  <si>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</si>
  <si>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</si>
  <si>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</si>
  <si>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</si>
  <si>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</si>
  <si>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</si>
  <si>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</si>
  <si>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</si>
  <si>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</si>
  <si>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</si>
  <si>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</si>
  <si>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</si>
  <si>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</si>
  <si>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</si>
  <si>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</si>
  <si>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</si>
  <si>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</si>
  <si>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</si>
  <si>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</si>
  <si>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</si>
  <si>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</si>
  <si>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</si>
  <si>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</si>
  <si>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</si>
  <si>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</si>
  <si>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</si>
  <si>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</si>
  <si>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</si>
  <si>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</si>
  <si>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</si>
  <si>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</si>
  <si>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</si>
  <si>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</si>
  <si>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</si>
  <si>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</si>
  <si>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</si>
  <si>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</si>
  <si>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</si>
  <si>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</si>
  <si>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</si>
  <si>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</si>
  <si>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</si>
  <si>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</si>
  <si>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</si>
  <si>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</si>
  <si>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</si>
  <si>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</si>
  <si>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</si>
  <si>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</si>
  <si>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</si>
  <si>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</si>
  <si>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</si>
  <si>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</si>
  <si>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</si>
  <si>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</si>
  <si>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</si>
  <si>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</si>
  <si>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</si>
  <si>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</si>
  <si>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</si>
  <si>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</si>
  <si>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</si>
  <si>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</si>
  <si>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</si>
  <si>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</si>
  <si>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</si>
  <si>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</si>
  <si>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</si>
  <si>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</si>
  <si>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</si>
  <si>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</si>
  <si>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</si>
  <si>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</si>
  <si>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</si>
  <si>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</si>
  <si>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</si>
  <si>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</si>
  <si>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</si>
  <si>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</si>
  <si>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</si>
  <si>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</si>
  <si>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</si>
  <si>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</si>
  <si>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</si>
  <si>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</si>
  <si>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</si>
  <si>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</si>
  <si>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</si>
  <si>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</si>
  <si>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</si>
  <si>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</si>
  <si>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</si>
  <si>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</si>
  <si>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</si>
  <si>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</si>
  <si>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</si>
  <si>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</si>
  <si>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</si>
  <si>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</si>
  <si>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</si>
  <si>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</si>
  <si>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</si>
  <si>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</si>
  <si>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</si>
  <si>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</si>
  <si>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</si>
  <si>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</si>
  <si>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</si>
  <si>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</si>
  <si>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</si>
  <si>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</si>
  <si>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</si>
  <si>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</si>
  <si>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</si>
  <si>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</si>
  <si>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</si>
  <si>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</si>
  <si>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</si>
  <si>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</si>
  <si>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</si>
  <si>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</si>
  <si>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</si>
  <si>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</si>
  <si>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</si>
  <si>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</si>
  <si>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</si>
  <si>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</si>
  <si>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</si>
  <si>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</si>
  <si>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</si>
  <si>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</si>
  <si>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</si>
  <si>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</si>
  <si>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</si>
  <si>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</si>
  <si>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</si>
  <si>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</si>
  <si>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</si>
  <si>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</si>
  <si>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</si>
  <si>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</si>
  <si>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</si>
  <si>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</si>
  <si>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</si>
  <si>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</si>
  <si>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</si>
  <si>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</si>
  <si>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</si>
  <si>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</si>
  <si>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</si>
  <si>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</si>
  <si>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</si>
  <si>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</si>
  <si>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</si>
  <si>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</si>
  <si>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</si>
  <si>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</si>
  <si>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</si>
  <si>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</si>
  <si>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</si>
  <si>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</si>
  <si>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</si>
  <si>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</si>
  <si>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</si>
  <si>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</si>
  <si>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</si>
  <si>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</si>
  <si>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</si>
  <si>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</si>
  <si>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</si>
  <si>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</si>
  <si>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</si>
  <si>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</si>
  <si>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</si>
  <si>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</si>
  <si>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</si>
  <si>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</si>
  <si>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</si>
  <si>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</si>
  <si>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</si>
  <si>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</si>
  <si>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</si>
  <si>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</si>
  <si>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</si>
  <si>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</si>
  <si>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</si>
  <si>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</si>
  <si>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</si>
  <si>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</si>
  <si>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</si>
  <si>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</si>
  <si>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</si>
  <si>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</si>
  <si>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</si>
  <si>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</si>
  <si>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</si>
  <si>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</si>
  <si>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</si>
  <si>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</si>
  <si>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</si>
  <si>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</si>
  <si>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</si>
  <si>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</si>
  <si>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</si>
  <si>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</si>
  <si>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</si>
  <si>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</si>
  <si>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</si>
  <si>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</si>
  <si>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</si>
  <si>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</si>
  <si>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</si>
  <si>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</si>
  <si>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</si>
  <si>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</si>
  <si>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</si>
  <si>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</si>
  <si>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</si>
  <si>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</si>
  <si>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</si>
  <si>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</si>
  <si>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</si>
  <si>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</si>
  <si>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</si>
  <si>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</si>
  <si>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</si>
  <si>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</si>
  <si>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</si>
  <si>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</si>
  <si>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</si>
  <si>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</si>
  <si>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</si>
  <si>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</si>
  <si>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</si>
  <si>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</si>
  <si>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</si>
  <si>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</si>
  <si>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</si>
  <si>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</si>
  <si>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</si>
  <si>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</si>
  <si>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</si>
  <si>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</si>
  <si>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</si>
  <si>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</si>
  <si>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</si>
  <si>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</si>
  <si>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</si>
  <si>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</si>
  <si>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</si>
  <si>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</si>
  <si>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</si>
  <si>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</si>
  <si>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</si>
  <si>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</si>
  <si>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</si>
  <si>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</si>
  <si>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</si>
  <si>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</si>
  <si>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</si>
  <si>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</si>
  <si>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</si>
  <si>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</si>
  <si>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</si>
  <si>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</si>
  <si>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</si>
  <si>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</si>
  <si>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</si>
  <si>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</si>
  <si>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</si>
  <si>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</si>
  <si>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</si>
  <si>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</si>
  <si>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</si>
  <si>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</si>
  <si>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</si>
  <si>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</si>
  <si>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</si>
  <si>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</si>
  <si>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</si>
  <si>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</si>
  <si>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</si>
  <si>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</si>
  <si>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</si>
  <si>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</si>
  <si>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</si>
  <si>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</si>
  <si>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</si>
  <si>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</si>
  <si>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</si>
  <si>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</si>
  <si>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</si>
  <si>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</si>
  <si>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</si>
  <si>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</si>
  <si>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</si>
  <si>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</si>
  <si>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</si>
  <si>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</si>
  <si>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</si>
  <si>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</si>
  <si>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</si>
  <si>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</si>
  <si>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</si>
  <si>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</si>
  <si>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</si>
  <si>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</si>
  <si>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</si>
  <si>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</si>
  <si>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</si>
  <si>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</si>
  <si>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</si>
  <si>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</si>
  <si>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</si>
  <si>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</si>
  <si>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</si>
  <si>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</si>
  <si>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</si>
  <si>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</si>
  <si>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</si>
  <si>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</si>
  <si>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</si>
  <si>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</si>
  <si>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</si>
  <si>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</si>
  <si>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</si>
  <si>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</si>
  <si>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</si>
  <si>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</si>
  <si>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</si>
  <si>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</si>
  <si>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</si>
  <si>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</si>
  <si>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</si>
  <si>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</si>
  <si>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</si>
  <si>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</si>
  <si>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</si>
  <si>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</si>
  <si>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</si>
  <si>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</si>
  <si>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</si>
  <si>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</si>
  <si>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</si>
  <si>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</si>
  <si>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</si>
  <si>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</si>
  <si>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</si>
  <si>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</si>
  <si>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</si>
  <si>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</si>
  <si>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</si>
  <si>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</si>
  <si>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</si>
  <si>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</si>
  <si>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</si>
  <si>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</si>
  <si>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</si>
  <si>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</si>
  <si>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</si>
  <si>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</si>
  <si>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</si>
  <si>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</si>
  <si>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</si>
  <si>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</si>
  <si>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</si>
  <si>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</si>
  <si>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</si>
  <si>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</si>
  <si>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</si>
  <si>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</si>
  <si>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</si>
  <si>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</si>
  <si>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</si>
  <si>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</si>
  <si>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</si>
  <si>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</si>
  <si>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</si>
  <si>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</si>
  <si>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</si>
  <si>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</si>
  <si>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</si>
  <si>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</si>
  <si>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</si>
  <si>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</si>
  <si>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</si>
  <si>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</si>
  <si>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</si>
  <si>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</si>
  <si>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</si>
  <si>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</si>
  <si>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</si>
  <si>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</si>
  <si>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</si>
  <si>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</si>
  <si>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</si>
  <si>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</si>
  <si>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</si>
  <si>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</si>
  <si>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</si>
  <si>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</si>
  <si>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</si>
  <si>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</si>
  <si>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</si>
  <si>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</si>
  <si>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</si>
  <si>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</si>
  <si>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</si>
  <si>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</si>
  <si>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</si>
  <si>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</si>
  <si>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</si>
  <si>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</si>
  <si>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</si>
  <si>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</si>
  <si>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</si>
  <si>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</si>
  <si>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</si>
  <si>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</si>
  <si>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</si>
  <si>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</si>
  <si>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</si>
  <si>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</si>
  <si>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</si>
  <si>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</si>
  <si>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</si>
  <si>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</si>
  <si>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</si>
  <si>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</si>
  <si>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</si>
  <si>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</si>
  <si>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</si>
  <si>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</si>
  <si>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</si>
  <si>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</si>
  <si>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</si>
  <si>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</si>
  <si>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</si>
  <si>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</si>
  <si>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</si>
  <si>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</si>
  <si>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</si>
  <si>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</si>
  <si>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</si>
  <si>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</si>
  <si>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</si>
  <si>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</si>
  <si>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</si>
  <si>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</si>
  <si>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</si>
  <si>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</si>
  <si>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</si>
  <si>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</si>
  <si>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</si>
  <si>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</si>
  <si>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</si>
  <si>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</si>
  <si>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</si>
  <si>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</si>
  <si>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</si>
  <si>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</si>
  <si>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</si>
  <si>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</si>
  <si>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</si>
  <si>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</si>
  <si>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</si>
  <si>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</si>
  <si>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</si>
  <si>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</si>
  <si>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</si>
  <si>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</si>
  <si>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</si>
  <si>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</si>
  <si>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</si>
  <si>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</si>
  <si>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</si>
  <si>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</si>
  <si>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</si>
  <si>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</si>
  <si>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</si>
  <si>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</si>
  <si>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</si>
  <si>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</si>
  <si>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</si>
  <si>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</si>
  <si>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</si>
  <si>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</si>
  <si>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</si>
  <si>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</si>
  <si>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</si>
  <si>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</si>
  <si>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</si>
  <si>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</si>
  <si>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</si>
  <si>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</si>
  <si>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</si>
  <si>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</si>
  <si>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</si>
  <si>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</si>
  <si>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</si>
  <si>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</si>
  <si>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</si>
  <si>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</si>
  <si>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</si>
  <si>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</si>
  <si>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</si>
  <si>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</si>
  <si>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</si>
  <si>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</si>
  <si>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</si>
  <si>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</si>
  <si>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</si>
  <si>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</si>
  <si>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</si>
  <si>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</si>
  <si>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</si>
  <si>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</si>
  <si>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</si>
  <si>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</si>
  <si>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</si>
  <si>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</si>
  <si>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</si>
  <si>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</si>
  <si>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</si>
  <si>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</si>
  <si>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</si>
  <si>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</si>
  <si>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</si>
  <si>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</si>
  <si>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</si>
  <si>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</si>
  <si>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</si>
  <si>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</si>
  <si>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</si>
  <si>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</si>
  <si>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</si>
  <si>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</si>
  <si>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</si>
  <si>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</si>
  <si>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</si>
  <si>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</si>
  <si>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</si>
  <si>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</si>
  <si>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</si>
  <si>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</si>
  <si>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</si>
  <si>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</si>
  <si>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</si>
  <si>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</si>
  <si>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</si>
  <si>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</si>
  <si>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</si>
  <si>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</si>
  <si>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</si>
  <si>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</si>
  <si>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</si>
  <si>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</si>
  <si>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</si>
  <si>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</si>
  <si>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</si>
  <si>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</si>
  <si>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</si>
  <si>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</si>
  <si>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</si>
  <si>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</si>
  <si>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</si>
  <si>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</si>
  <si>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</si>
  <si>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</si>
  <si>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</si>
  <si>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</si>
  <si>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</si>
  <si>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</si>
  <si>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</si>
  <si>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</si>
  <si>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</si>
  <si>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</si>
  <si>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</si>
  <si>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</si>
  <si>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</si>
  <si>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</si>
  <si>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</si>
  <si>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</si>
  <si>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</si>
  <si>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</si>
  <si>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</si>
  <si>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</si>
  <si>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</si>
  <si>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</si>
  <si>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</si>
  <si>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</si>
  <si>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</si>
  <si>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</si>
  <si>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</si>
  <si>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</si>
  <si>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</si>
  <si>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</si>
  <si>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</si>
  <si>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</si>
  <si>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</si>
  <si>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</si>
  <si>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</si>
  <si>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</si>
  <si>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</si>
  <si>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</si>
  <si>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</si>
  <si>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</si>
  <si>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</si>
  <si>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</si>
  <si>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</si>
  <si>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</si>
  <si>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</si>
  <si>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</si>
  <si>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</si>
  <si>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</si>
  <si>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</si>
  <si>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</si>
  <si>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</si>
  <si>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</si>
  <si>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</si>
  <si>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</si>
  <si>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</si>
  <si>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</si>
  <si>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</si>
  <si>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</si>
  <si>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</si>
  <si>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</si>
  <si>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</si>
  <si>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</si>
  <si>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</si>
  <si>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</si>
  <si>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</si>
  <si>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</si>
  <si>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</si>
  <si>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</si>
  <si>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</si>
  <si>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</si>
  <si>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</si>
  <si>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</si>
  <si>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</si>
  <si>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</si>
  <si>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</si>
  <si>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</si>
  <si>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</si>
  <si>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</si>
  <si>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</si>
  <si>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</si>
  <si>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</si>
  <si>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</si>
  <si>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</si>
  <si>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</si>
  <si>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</si>
  <si>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</si>
  <si>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</si>
  <si>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</si>
  <si>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</si>
  <si>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</si>
  <si>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</si>
  <si>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</si>
  <si>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</si>
  <si>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</si>
  <si>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</si>
  <si>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</si>
  <si>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</si>
  <si>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</si>
  <si>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</si>
  <si>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</si>
  <si>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</si>
  <si>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</si>
  <si>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</si>
  <si>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</si>
  <si>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</si>
  <si>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</si>
  <si>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</si>
  <si>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</si>
  <si>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</si>
  <si>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</si>
  <si>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</si>
  <si>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</si>
  <si>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</si>
  <si>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</si>
  <si>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</si>
  <si>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</si>
  <si>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</si>
  <si>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</si>
  <si>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</si>
  <si>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</si>
  <si>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</si>
  <si>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</si>
  <si>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</si>
  <si>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</si>
  <si>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</si>
  <si>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</si>
  <si>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</si>
  <si>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</si>
  <si>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</si>
  <si>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</si>
  <si>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</si>
  <si>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</si>
  <si>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</si>
  <si>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</si>
  <si>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</si>
  <si>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</si>
  <si>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</si>
  <si>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</si>
  <si>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</si>
  <si>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</si>
  <si>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</si>
  <si>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</si>
  <si>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</si>
  <si>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</si>
  <si>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</si>
  <si>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</si>
  <si>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</si>
  <si>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</si>
  <si>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</si>
  <si>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</si>
  <si>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</si>
  <si>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</si>
  <si>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</si>
  <si>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</si>
  <si>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</si>
  <si>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</si>
  <si>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</si>
  <si>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</si>
  <si>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</si>
  <si>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</si>
  <si>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</si>
  <si>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</si>
  <si>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</si>
  <si>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</si>
  <si>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</si>
  <si>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</si>
  <si>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</si>
  <si>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</si>
  <si>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</si>
  <si>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</si>
  <si>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</si>
  <si>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</si>
  <si>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</si>
  <si>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</si>
  <si>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</si>
  <si>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</si>
  <si>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</si>
  <si>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</si>
  <si>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</si>
  <si>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</si>
  <si>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</si>
  <si>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</si>
  <si>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</si>
  <si>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</si>
  <si>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</si>
  <si>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</si>
  <si>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</si>
  <si>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</si>
  <si>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</si>
  <si>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</si>
  <si>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</si>
  <si>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</si>
  <si>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</si>
  <si>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</si>
  <si>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</si>
  <si>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</si>
  <si>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</si>
  <si>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</si>
  <si>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</si>
  <si>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</si>
  <si>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</si>
  <si>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</si>
  <si>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</si>
  <si>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</si>
  <si>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</si>
  <si>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</si>
  <si>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</si>
  <si>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</si>
  <si>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</si>
  <si>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</si>
  <si>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</si>
  <si>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</si>
  <si>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</si>
  <si>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</si>
  <si>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</si>
  <si>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</si>
  <si>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</si>
  <si>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</si>
  <si>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</si>
  <si>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</si>
  <si>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</si>
  <si>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</si>
  <si>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</si>
  <si>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</si>
  <si>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</si>
  <si>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</si>
  <si>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</si>
  <si>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</si>
  <si>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</si>
  <si>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</si>
  <si>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</si>
  <si>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</si>
  <si>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</si>
  <si>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</si>
  <si>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</si>
  <si>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</si>
  <si>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</si>
  <si>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</si>
  <si>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</si>
  <si>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</si>
  <si>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</si>
  <si>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</si>
  <si>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</si>
  <si>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</si>
  <si>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</si>
  <si>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</si>
  <si>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</si>
  <si>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</si>
  <si>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</si>
  <si>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</si>
  <si>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</si>
  <si>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</si>
  <si>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</si>
  <si>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</si>
  <si>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</si>
  <si>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</si>
  <si>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</si>
  <si>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</si>
  <si>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</si>
  <si>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</si>
  <si>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</si>
  <si>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</si>
  <si>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</si>
  <si>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</si>
  <si>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</si>
  <si>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</si>
  <si>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</si>
  <si>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</si>
  <si>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</si>
  <si>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</si>
  <si>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</si>
  <si>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</si>
  <si>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</si>
  <si>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</si>
  <si>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</si>
  <si>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</si>
  <si>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</si>
  <si>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</si>
  <si>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</si>
  <si>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</si>
  <si>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</si>
  <si>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</si>
  <si>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</si>
  <si>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</si>
  <si>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</si>
  <si>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</si>
  <si>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</si>
  <si>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</si>
  <si>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</si>
  <si>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</si>
  <si>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</si>
  <si>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</si>
  <si>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</si>
  <si>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</si>
  <si>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</si>
  <si>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</si>
  <si>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</si>
  <si>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</si>
  <si>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</si>
  <si>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</si>
  <si>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</si>
  <si>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</si>
  <si>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</si>
  <si>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</si>
  <si>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</si>
  <si>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</si>
  <si>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</si>
  <si>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</si>
  <si>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</si>
  <si>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</si>
  <si>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</si>
  <si>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</si>
  <si>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</si>
  <si>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</si>
  <si>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</si>
  <si>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</si>
  <si>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</si>
  <si>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</si>
  <si>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</si>
  <si>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</si>
  <si>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</si>
  <si>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</si>
  <si>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</si>
  <si>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</si>
  <si>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</si>
  <si>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</si>
  <si>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</si>
  <si>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</si>
  <si>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</si>
  <si>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</si>
  <si>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</si>
  <si>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</si>
  <si>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</si>
  <si>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</si>
  <si>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</si>
  <si>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</si>
  <si>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</si>
  <si>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</si>
  <si>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</si>
  <si>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</si>
  <si>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</si>
  <si>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</si>
  <si>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</si>
  <si>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</si>
  <si>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</si>
  <si>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</si>
  <si>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</si>
  <si>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</si>
  <si>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</si>
  <si>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</si>
  <si>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</si>
  <si>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</si>
  <si>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</si>
  <si>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</si>
  <si>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</si>
  <si>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</si>
  <si>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</si>
  <si>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</si>
  <si>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</si>
  <si>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</si>
  <si>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</si>
  <si>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</si>
  <si>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</si>
  <si>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</si>
  <si>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</si>
  <si>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</si>
  <si>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</si>
  <si>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</si>
  <si>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</si>
  <si>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</si>
  <si>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</si>
  <si>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</si>
  <si>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</si>
  <si>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</si>
  <si>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</si>
  <si>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</si>
  <si>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</si>
  <si>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</si>
  <si>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</si>
  <si>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</si>
  <si>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</si>
  <si>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</si>
  <si>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</si>
  <si>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</si>
  <si>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</si>
  <si>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</si>
  <si>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</si>
  <si>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</si>
  <si>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</si>
  <si>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</si>
  <si>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</si>
  <si>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</si>
  <si>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</si>
  <si>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</si>
  <si>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</si>
  <si>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</si>
  <si>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</si>
  <si>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</si>
  <si>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</si>
  <si>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</si>
  <si>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</si>
  <si>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</si>
  <si>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</si>
  <si>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</si>
  <si>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</si>
  <si>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</si>
  <si>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</si>
  <si>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</si>
  <si>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</si>
  <si>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</si>
  <si>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</si>
  <si>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</si>
  <si>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</si>
  <si>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</si>
  <si>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</si>
  <si>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</si>
  <si>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</si>
  <si>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</si>
  <si>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</si>
  <si>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</si>
  <si>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</si>
  <si>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</si>
  <si>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</si>
  <si>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</si>
  <si>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</si>
  <si>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</si>
  <si>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</si>
  <si>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</si>
  <si>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</si>
  <si>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</si>
  <si>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</si>
  <si>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</si>
  <si>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</si>
  <si>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</si>
  <si>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</si>
  <si>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</si>
  <si>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</si>
  <si>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</si>
  <si>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</si>
  <si>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</si>
  <si>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</si>
  <si>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</si>
  <si>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</si>
  <si>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</si>
  <si>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</si>
  <si>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</si>
  <si>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</si>
  <si>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</si>
  <si>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</si>
  <si>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</si>
  <si>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</si>
  <si>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</si>
  <si>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</si>
  <si>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</si>
  <si>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</si>
  <si>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</si>
  <si>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</si>
  <si>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</si>
  <si>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</si>
  <si>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</si>
  <si>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</si>
  <si>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</si>
  <si>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</si>
  <si>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</si>
  <si>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</si>
  <si>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</si>
  <si>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</si>
  <si>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</si>
  <si>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</si>
  <si>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</si>
  <si>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</si>
  <si>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</si>
  <si>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</si>
  <si>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</si>
  <si>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</si>
  <si>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</si>
  <si>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</si>
  <si>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</si>
  <si>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</si>
  <si>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</si>
  <si>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</si>
  <si>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</si>
  <si>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</si>
  <si>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</si>
  <si>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</si>
  <si>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</si>
  <si>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</si>
  <si>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</si>
  <si>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</si>
  <si>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</si>
  <si>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</si>
  <si>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</si>
  <si>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</si>
  <si>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</si>
  <si>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</si>
  <si>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</si>
  <si>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</si>
  <si>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</si>
  <si>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</si>
  <si>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</si>
  <si>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</si>
  <si>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</si>
  <si>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</si>
  <si>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</si>
  <si>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</si>
  <si>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</si>
  <si>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</si>
  <si>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</si>
  <si>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</si>
  <si>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</si>
  <si>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</si>
  <si>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</si>
  <si>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</si>
  <si>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</si>
  <si>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</si>
  <si>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</si>
  <si>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</si>
  <si>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</si>
  <si>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</si>
  <si>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</si>
  <si>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</si>
  <si>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</si>
  <si>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</si>
  <si>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</si>
  <si>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</si>
  <si>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</si>
  <si>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</si>
  <si>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</si>
  <si>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</si>
  <si>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</si>
  <si>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</si>
  <si>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</si>
  <si>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</si>
  <si>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</si>
  <si>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</si>
  <si>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</si>
  <si>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</si>
  <si>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</si>
  <si>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</si>
  <si>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</si>
  <si>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</si>
  <si>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</si>
  <si>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</si>
  <si>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</si>
  <si>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</si>
  <si>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</si>
  <si>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</si>
  <si>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</si>
  <si>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</si>
  <si>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</si>
  <si>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</si>
  <si>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</si>
  <si>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</si>
  <si>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</si>
  <si>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</si>
  <si>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</si>
  <si>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</si>
  <si>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</si>
  <si>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</si>
  <si>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</si>
  <si>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</si>
  <si>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</si>
  <si>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</si>
  <si>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</si>
  <si>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</si>
  <si>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</si>
  <si>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</si>
  <si>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</si>
  <si>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</si>
  <si>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</si>
  <si>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</si>
  <si>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</si>
  <si>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</si>
  <si>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</si>
  <si>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</si>
  <si>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</si>
  <si>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</si>
  <si>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</si>
  <si>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</si>
  <si>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</si>
  <si>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</si>
  <si>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</si>
  <si>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</si>
  <si>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</si>
  <si>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</si>
  <si>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</si>
  <si>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</si>
  <si>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</si>
  <si>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</si>
  <si>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</si>
  <si>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</si>
  <si>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</si>
  <si>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</si>
  <si>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</si>
  <si>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</si>
  <si>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</si>
  <si>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</si>
  <si>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</si>
  <si>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</si>
  <si>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</si>
  <si>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</si>
  <si>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</si>
  <si>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</si>
  <si>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</si>
  <si>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</si>
  <si>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</si>
  <si>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</si>
  <si>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</si>
  <si>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</si>
  <si>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</si>
  <si>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</si>
  <si>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</si>
  <si>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</si>
  <si>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</si>
  <si>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</si>
  <si>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</si>
  <si>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</si>
  <si>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</si>
  <si>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</si>
  <si>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</si>
  <si>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</si>
  <si>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</si>
  <si>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</si>
  <si>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</si>
  <si>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</si>
  <si>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</si>
  <si>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</si>
  <si>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</si>
  <si>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</si>
  <si>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</si>
  <si>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</si>
  <si>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</si>
  <si>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</si>
  <si>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</si>
  <si>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</si>
  <si>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</si>
  <si>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</si>
  <si>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</si>
  <si>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</si>
  <si>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</si>
  <si>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</si>
  <si>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</si>
  <si>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</si>
  <si>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</si>
  <si>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</si>
  <si>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</si>
  <si>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</si>
  <si>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</si>
  <si>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</si>
  <si>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</si>
  <si>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</si>
  <si>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</si>
  <si>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</si>
  <si>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</si>
  <si>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</si>
  <si>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</si>
  <si>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</si>
  <si>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</si>
  <si>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</si>
  <si>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</si>
  <si>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</si>
  <si>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</si>
  <si>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</si>
  <si>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</si>
  <si>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</si>
  <si>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</si>
  <si>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</si>
  <si>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</si>
  <si>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</si>
  <si>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</si>
  <si>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</si>
  <si>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</si>
  <si>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</si>
  <si>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</si>
  <si>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</si>
  <si>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</si>
  <si>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</si>
  <si>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</si>
  <si>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</si>
  <si>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</si>
  <si>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</si>
  <si>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</si>
  <si>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</si>
  <si>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</si>
  <si>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</si>
  <si>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</si>
  <si>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</si>
  <si>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</si>
  <si>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</si>
  <si>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</si>
  <si>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</si>
  <si>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</si>
  <si>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</si>
  <si>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</si>
  <si>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</si>
  <si>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</si>
  <si>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</si>
  <si>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</si>
  <si>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</si>
  <si>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</si>
  <si>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</si>
  <si>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</si>
  <si>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</si>
  <si>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</si>
  <si>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</si>
  <si>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</si>
  <si>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</si>
  <si>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</si>
  <si>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</si>
  <si>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</si>
  <si>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</si>
  <si>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</si>
  <si>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</si>
  <si>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</si>
  <si>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</si>
  <si>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</si>
  <si>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</si>
  <si>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</si>
  <si>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</si>
  <si>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</si>
  <si>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</si>
  <si>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</si>
  <si>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</si>
  <si>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</si>
  <si>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</si>
  <si>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</si>
  <si>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</si>
  <si>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</si>
  <si>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</si>
  <si>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</si>
  <si>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</si>
  <si>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</si>
  <si>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</si>
  <si>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</si>
  <si>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</si>
  <si>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</si>
  <si>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</si>
  <si>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</si>
  <si>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</si>
  <si>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</si>
  <si>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</si>
  <si>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</si>
  <si>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</si>
  <si>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</si>
  <si>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</si>
  <si>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</si>
  <si>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</si>
  <si>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</si>
  <si>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</si>
  <si>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</si>
  <si>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</si>
  <si>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</si>
  <si>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</si>
  <si>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</si>
  <si>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</si>
  <si>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</si>
  <si>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</si>
  <si>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</si>
  <si>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</si>
  <si>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</si>
  <si>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</si>
  <si>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</si>
  <si>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</si>
  <si>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</si>
  <si>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</si>
  <si>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</si>
  <si>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</si>
  <si>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</si>
  <si>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</si>
  <si>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</si>
  <si>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</si>
  <si>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</si>
  <si>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</si>
  <si>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</si>
  <si>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</si>
  <si>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</si>
  <si>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</si>
  <si>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</si>
  <si>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</si>
  <si>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</si>
  <si>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</si>
  <si>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</si>
  <si>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</si>
  <si>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</si>
  <si>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</si>
  <si>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</si>
  <si>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</si>
  <si>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</si>
  <si>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</si>
  <si>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</si>
  <si>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</si>
  <si>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</si>
  <si>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</si>
  <si>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</si>
  <si>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</si>
  <si>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</si>
  <si>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</si>
  <si>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</si>
  <si>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</si>
  <si>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</si>
  <si>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</si>
  <si>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</si>
  <si>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</si>
  <si>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</si>
  <si>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</si>
  <si>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</si>
  <si>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</si>
  <si>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</si>
  <si>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</si>
  <si>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</si>
  <si>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</si>
  <si>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</si>
  <si>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</si>
  <si>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</si>
  <si>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</si>
  <si>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</si>
  <si>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</si>
  <si>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</si>
  <si>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</si>
  <si>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</si>
  <si>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</si>
  <si>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</si>
  <si>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</si>
  <si>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</si>
  <si>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</si>
  <si>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</si>
  <si>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</si>
  <si>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</si>
  <si>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</si>
  <si>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</si>
  <si>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</si>
  <si>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</si>
  <si>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</si>
  <si>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</si>
  <si>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</si>
  <si>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</si>
  <si>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</si>
  <si>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</si>
  <si>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</si>
  <si>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</si>
  <si>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</si>
  <si>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</si>
  <si>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</si>
  <si>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</si>
  <si>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</si>
  <si>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</si>
  <si>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</si>
  <si>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</si>
  <si>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</si>
  <si>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</si>
  <si>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</si>
  <si>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</si>
  <si>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</si>
  <si>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</si>
  <si>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</si>
  <si>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</si>
  <si>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</si>
  <si>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</si>
  <si>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</si>
  <si>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</si>
  <si>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</si>
  <si>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</si>
  <si>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</si>
  <si>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</si>
  <si>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</si>
  <si>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</si>
  <si>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</si>
  <si>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</si>
  <si>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</si>
  <si>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</si>
  <si>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</si>
  <si>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</si>
  <si>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</si>
  <si>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</si>
  <si>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</si>
  <si>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</si>
  <si>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</si>
  <si>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</si>
  <si>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</si>
  <si>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</si>
  <si>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</si>
  <si>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</si>
  <si>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</si>
  <si>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</si>
  <si>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</si>
  <si>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</si>
  <si>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</si>
  <si>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</si>
  <si>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</si>
  <si>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</si>
  <si>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</si>
  <si>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</si>
  <si>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</si>
  <si>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</si>
  <si>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</si>
  <si>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</si>
  <si>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</si>
  <si>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</si>
  <si>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</si>
  <si>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</si>
  <si>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</si>
  <si>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</si>
  <si>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</si>
  <si>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</si>
  <si>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</si>
  <si>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</si>
  <si>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</si>
  <si>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</si>
  <si>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</si>
  <si>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</si>
  <si>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</si>
  <si>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</si>
  <si>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</si>
  <si>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</si>
  <si>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</si>
  <si>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</si>
  <si>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</si>
  <si>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</si>
  <si>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</si>
  <si>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</si>
  <si>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</si>
  <si>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</si>
  <si>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</si>
  <si>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</si>
  <si>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</si>
  <si>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</si>
  <si>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</si>
  <si>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</si>
  <si>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</si>
  <si>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</si>
  <si>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</si>
  <si>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</si>
  <si>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</si>
  <si>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</si>
  <si>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</si>
  <si>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</si>
  <si>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</si>
  <si>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</si>
  <si>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</si>
  <si>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</si>
  <si>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</si>
  <si>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</si>
  <si>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</si>
  <si>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</si>
  <si>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</si>
  <si>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</si>
  <si>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</si>
  <si>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</si>
  <si>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</si>
  <si>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</si>
  <si>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</si>
  <si>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</si>
  <si>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</si>
  <si>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</si>
  <si>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</si>
  <si>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</si>
  <si>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</si>
  <si>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</si>
  <si>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</si>
  <si>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</si>
  <si>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</si>
  <si>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</si>
  <si>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</si>
  <si>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</si>
  <si>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</si>
  <si>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</si>
  <si>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</si>
  <si>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</si>
  <si>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</si>
  <si>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</si>
  <si>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</si>
  <si>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</si>
  <si>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</si>
  <si>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</si>
  <si>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</si>
  <si>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</si>
  <si>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</si>
  <si>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</si>
  <si>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</si>
  <si>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</si>
  <si>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</si>
  <si>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</si>
  <si>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</si>
  <si>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</si>
  <si>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</si>
  <si>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</si>
  <si>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</si>
  <si>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</si>
  <si>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</si>
  <si>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</si>
  <si>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</si>
  <si>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</si>
  <si>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</si>
  <si>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</si>
  <si>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</si>
  <si>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</si>
  <si>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</si>
  <si>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</si>
  <si>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</si>
  <si>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</si>
  <si>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</si>
  <si>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</si>
  <si>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</si>
  <si>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</si>
  <si>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</si>
  <si>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</si>
  <si>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</si>
  <si>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</si>
  <si>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</si>
  <si>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</si>
  <si>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</si>
  <si>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</si>
  <si>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</si>
  <si>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</si>
  <si>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</si>
  <si>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</si>
  <si>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</si>
  <si>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</si>
  <si>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</si>
  <si>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</si>
  <si>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</si>
  <si>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</si>
  <si>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</si>
  <si>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</si>
  <si>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</si>
  <si>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</si>
  <si>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</si>
  <si>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</si>
  <si>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</si>
  <si>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</si>
  <si>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</si>
  <si>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</si>
  <si>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</si>
  <si>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</si>
  <si>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</si>
  <si>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</si>
  <si>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</si>
  <si>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</si>
  <si>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</si>
  <si>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</si>
  <si>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</si>
  <si>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</si>
  <si>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</si>
  <si>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</si>
  <si>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</si>
  <si>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</si>
  <si>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</si>
  <si>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</si>
  <si>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</si>
  <si>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</si>
  <si>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</si>
  <si>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</si>
  <si>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</si>
  <si>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</si>
  <si>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</si>
  <si>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</si>
  <si>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</si>
  <si>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</si>
  <si>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</si>
  <si>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</si>
  <si>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</si>
  <si>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</si>
  <si>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</si>
  <si>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</si>
  <si>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</si>
  <si>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</si>
  <si>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</si>
  <si>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</si>
  <si>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</si>
  <si>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</si>
  <si>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</si>
  <si>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</si>
  <si>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</si>
  <si>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</si>
  <si>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</si>
  <si>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</si>
  <si>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</si>
  <si>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</si>
  <si>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</si>
  <si>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</si>
  <si>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</si>
  <si>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</si>
  <si>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</si>
  <si>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</si>
  <si>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</si>
  <si>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</si>
  <si>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</si>
  <si>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</si>
  <si>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</si>
  <si>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</si>
  <si>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</si>
  <si>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</si>
  <si>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</si>
  <si>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</si>
  <si>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</si>
  <si>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</si>
  <si>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</si>
  <si>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</si>
  <si>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</si>
  <si>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</si>
  <si>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</si>
  <si>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</si>
  <si>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</si>
  <si>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</si>
  <si>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</si>
  <si>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</si>
  <si>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</si>
  <si>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</si>
  <si>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</si>
  <si>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</si>
  <si>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</si>
  <si>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</si>
  <si>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</si>
  <si>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</si>
  <si>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</si>
  <si>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</si>
  <si>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</si>
  <si>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</si>
  <si>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</si>
  <si>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</si>
  <si>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</si>
  <si>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</si>
  <si>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</si>
  <si>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</si>
  <si>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</si>
  <si>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</si>
  <si>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</si>
  <si>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</si>
  <si>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</si>
  <si>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</si>
  <si>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</si>
  <si>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</si>
  <si>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</si>
  <si>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</si>
  <si>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</si>
  <si>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</si>
  <si>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</si>
  <si>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</si>
  <si>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</si>
  <si>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</si>
  <si>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</si>
  <si>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</si>
  <si>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</si>
  <si>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</si>
  <si>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</si>
  <si>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</si>
  <si>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</si>
  <si>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</si>
  <si>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</si>
  <si>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</si>
  <si>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</si>
  <si>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</si>
  <si>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</si>
  <si>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</si>
  <si>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</si>
  <si>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</si>
  <si>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</si>
  <si>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</si>
  <si>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</si>
  <si>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</si>
  <si>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</si>
  <si>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</si>
  <si>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</si>
  <si>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</si>
  <si>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</si>
  <si>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</si>
  <si>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</si>
  <si>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</si>
  <si>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</si>
  <si>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</si>
  <si>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</si>
  <si>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</si>
  <si>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</si>
  <si>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</si>
  <si>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</si>
  <si>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</si>
  <si>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</si>
  <si>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</si>
  <si>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</si>
  <si>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</si>
  <si>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</si>
  <si>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</si>
  <si>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</si>
  <si>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</si>
  <si>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</si>
  <si>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</si>
  <si>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</si>
  <si>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</si>
  <si>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</si>
  <si>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</si>
  <si>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</si>
  <si>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</si>
  <si>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</si>
  <si>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</si>
  <si>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</si>
  <si>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</si>
  <si>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</si>
  <si>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</si>
  <si>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</si>
  <si>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</si>
  <si>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</si>
  <si>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</si>
  <si>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</si>
  <si>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</si>
  <si>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</si>
  <si>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</si>
  <si>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</si>
  <si>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</si>
  <si>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</si>
  <si>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</si>
  <si>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</si>
  <si>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</si>
  <si>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</si>
  <si>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</si>
  <si>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</si>
  <si>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</si>
  <si>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</si>
  <si>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</si>
  <si>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</si>
  <si>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</si>
  <si>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</si>
  <si>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</si>
  <si>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</si>
  <si>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</si>
  <si>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</si>
  <si>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</si>
  <si>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</si>
  <si>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</si>
  <si>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</si>
  <si>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</si>
  <si>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</si>
  <si>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</si>
  <si>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</si>
  <si>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</si>
  <si>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</si>
  <si>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</si>
  <si>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</si>
  <si>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</si>
  <si>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</si>
  <si>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</si>
  <si>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</si>
  <si>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</si>
  <si>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</si>
  <si>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</si>
  <si>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</si>
  <si>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</si>
  <si>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</si>
  <si>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</si>
  <si>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</si>
  <si>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</si>
  <si>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</si>
  <si>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</si>
  <si>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</si>
  <si>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</si>
  <si>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</si>
  <si>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</si>
  <si>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</si>
  <si>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</si>
  <si>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</si>
  <si>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</si>
  <si>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</si>
  <si>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</si>
  <si>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</si>
  <si>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</si>
  <si>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</si>
  <si>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</si>
  <si>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</si>
  <si>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</si>
  <si>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</si>
  <si>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</si>
  <si>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</si>
  <si>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</si>
  <si>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</si>
  <si>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</si>
  <si>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</si>
  <si>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</si>
  <si>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</si>
  <si>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</si>
  <si>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</si>
  <si>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</si>
  <si>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</si>
  <si>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</si>
  <si>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</si>
  <si>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</si>
  <si>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</si>
  <si>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</si>
  <si>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</si>
  <si>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</si>
  <si>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</si>
  <si>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</si>
  <si>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</si>
  <si>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</si>
  <si>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</si>
  <si>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</si>
  <si>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</si>
  <si>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</si>
  <si>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</si>
  <si>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</si>
  <si>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</si>
  <si>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</si>
  <si>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</si>
  <si>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</si>
  <si>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</si>
  <si>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</si>
  <si>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</si>
  <si>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</si>
  <si>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</si>
  <si>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</si>
  <si>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</si>
  <si>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</si>
  <si>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</si>
  <si>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</si>
  <si>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</si>
  <si>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</si>
  <si>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</si>
  <si>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</si>
  <si>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</si>
  <si>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</si>
  <si>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</si>
  <si>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</si>
  <si>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</si>
  <si>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</si>
  <si>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</si>
  <si>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</si>
  <si>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</si>
  <si>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</si>
  <si>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</si>
  <si>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</si>
  <si>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</si>
  <si>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</si>
  <si>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</si>
  <si>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</si>
  <si>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</si>
  <si>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</si>
  <si>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</si>
  <si>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</si>
  <si>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</si>
  <si>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</si>
  <si>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</si>
  <si>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</si>
  <si>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</si>
  <si>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</si>
  <si>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</si>
  <si>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</si>
  <si>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</si>
  <si>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</si>
  <si>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</si>
  <si>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</si>
  <si>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</si>
  <si>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</si>
  <si>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</si>
  <si>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</si>
  <si>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</si>
  <si>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</si>
  <si>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</si>
  <si>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</si>
  <si>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</si>
  <si>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</si>
  <si>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</si>
  <si>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</si>
  <si>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</si>
  <si>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</si>
  <si>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</si>
  <si>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</si>
  <si>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</si>
  <si>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</si>
  <si>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</si>
  <si>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</si>
  <si>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</si>
  <si>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</si>
  <si>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</si>
  <si>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</si>
  <si>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</si>
  <si>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</si>
  <si>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</si>
  <si>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</si>
  <si>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</si>
  <si>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</si>
  <si>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</si>
  <si>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</si>
  <si>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</si>
  <si>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</si>
  <si>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</si>
  <si>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</si>
  <si>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</si>
  <si>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</si>
  <si>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</si>
  <si>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</si>
  <si>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</si>
  <si>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</si>
  <si>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</si>
  <si>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</si>
  <si>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</si>
  <si>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</si>
  <si>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</si>
  <si>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</si>
  <si>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</si>
  <si>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</si>
  <si>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</si>
  <si>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</si>
  <si>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</si>
  <si>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</si>
  <si>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</si>
  <si>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</si>
  <si>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</si>
  <si>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</si>
  <si>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</si>
  <si>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</si>
  <si>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</si>
  <si>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</si>
  <si>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</si>
  <si>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</si>
  <si>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</si>
  <si>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</si>
  <si>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</si>
  <si>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</si>
  <si>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</si>
  <si>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</si>
  <si>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</si>
  <si>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</si>
  <si>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</si>
  <si>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</si>
  <si>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</si>
  <si>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</si>
  <si>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</si>
  <si>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</si>
  <si>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</si>
  <si>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</si>
  <si>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</si>
  <si>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</si>
  <si>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</si>
  <si>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</si>
  <si>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</si>
  <si>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</si>
  <si>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</si>
  <si>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</si>
  <si>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</si>
  <si>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</si>
  <si>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</si>
  <si>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</si>
  <si>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</si>
  <si>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</si>
  <si>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</si>
  <si>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</si>
  <si>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</si>
  <si>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</si>
  <si>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</si>
  <si>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</si>
  <si>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</si>
  <si>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</si>
  <si>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</si>
  <si>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</si>
  <si>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</si>
  <si>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</si>
  <si>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</si>
  <si>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</si>
  <si>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</si>
  <si>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</si>
  <si>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</si>
  <si>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</si>
  <si>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</si>
  <si>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</si>
  <si>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</si>
  <si>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</si>
  <si>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</si>
  <si>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</si>
  <si>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</si>
  <si>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</si>
  <si>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</si>
  <si>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</si>
  <si>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</si>
  <si>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</si>
  <si>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</si>
  <si>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</si>
  <si>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</si>
  <si>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</si>
  <si>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</si>
  <si>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</si>
  <si>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</si>
  <si>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</si>
  <si>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</si>
  <si>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</si>
  <si>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</si>
  <si>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</si>
  <si>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</si>
  <si>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</si>
  <si>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</si>
  <si>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</si>
  <si>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</si>
  <si>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</si>
  <si>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</si>
  <si>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</si>
  <si>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</si>
  <si>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</si>
  <si>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</si>
  <si>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</si>
  <si>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</si>
  <si>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</si>
  <si>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</si>
  <si>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</si>
  <si>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</si>
  <si>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</si>
  <si>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</si>
  <si>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</si>
  <si>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</si>
  <si>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</si>
  <si>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</si>
  <si>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</si>
  <si>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</si>
  <si>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</si>
  <si>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</si>
  <si>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</si>
  <si>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</si>
  <si>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</si>
  <si>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</si>
  <si>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</si>
  <si>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</si>
  <si>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</si>
  <si>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</si>
  <si>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</si>
  <si>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</si>
  <si>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</si>
  <si>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</si>
  <si>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</si>
  <si>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</si>
  <si>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</si>
  <si>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</si>
  <si>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</si>
  <si>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</si>
  <si>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</si>
  <si>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</si>
  <si>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</si>
  <si>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</si>
  <si>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</si>
  <si>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</si>
  <si>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</si>
  <si>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</si>
  <si>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</si>
  <si>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</si>
  <si>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</si>
  <si>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</si>
  <si>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</si>
  <si>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</si>
  <si>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</si>
  <si>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</si>
  <si>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</si>
  <si>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</si>
  <si>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</si>
  <si>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</si>
  <si>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</si>
  <si>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</si>
  <si>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</si>
  <si>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</si>
  <si>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</si>
  <si>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</si>
  <si>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</si>
  <si>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</si>
  <si>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</si>
  <si>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</si>
  <si>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</si>
  <si>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</si>
  <si>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</si>
  <si>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</si>
  <si>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</si>
  <si>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</si>
  <si>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</si>
  <si>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</si>
  <si>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</si>
  <si>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</si>
  <si>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</si>
  <si>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</si>
  <si>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</si>
  <si>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</si>
  <si>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</si>
  <si>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</si>
  <si>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</si>
  <si>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</si>
  <si>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</si>
  <si>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</si>
  <si>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</si>
  <si>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</si>
  <si>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</si>
  <si>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</si>
  <si>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</si>
  <si>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</si>
  <si>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</si>
  <si>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</si>
  <si>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</si>
  <si>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</si>
  <si>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</si>
  <si>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</si>
  <si>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</si>
  <si>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</si>
  <si>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</si>
  <si>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</si>
  <si>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</si>
  <si>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</si>
  <si>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</si>
  <si>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</si>
  <si>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</si>
  <si>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</si>
  <si>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</si>
  <si>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</si>
  <si>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</si>
  <si>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</si>
  <si>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</si>
  <si>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</si>
  <si>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</si>
  <si>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</si>
  <si>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</si>
  <si>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</si>
  <si>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</si>
  <si>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</si>
  <si>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</si>
  <si>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</si>
  <si>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</si>
  <si>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</si>
  <si>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</si>
  <si>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</si>
  <si>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</si>
  <si>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</si>
  <si>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</si>
  <si>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</si>
  <si>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</si>
  <si>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</si>
  <si>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</si>
  <si>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</si>
  <si>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</si>
  <si>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</si>
  <si>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</si>
  <si>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</si>
  <si>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</si>
  <si>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</si>
  <si>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</si>
  <si>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</si>
  <si>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</si>
  <si>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</si>
  <si>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</si>
  <si>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</si>
  <si>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</si>
  <si>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</si>
  <si>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</si>
  <si>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</si>
  <si>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</si>
  <si>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</si>
  <si>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</si>
  <si>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</si>
  <si>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</si>
  <si>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</si>
  <si>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</si>
  <si>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</si>
  <si>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</si>
  <si>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</si>
  <si>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</si>
  <si>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</si>
  <si>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</si>
  <si>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</si>
  <si>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</si>
  <si>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</si>
  <si>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</si>
  <si>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</si>
  <si>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</si>
  <si>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</si>
  <si>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</si>
  <si>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</si>
  <si>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</si>
  <si>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</si>
  <si>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</si>
  <si>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</si>
  <si>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</si>
  <si>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</si>
  <si>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</si>
  <si>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</si>
  <si>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</si>
  <si>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</si>
  <si>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</si>
  <si>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</si>
  <si>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</si>
  <si>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</si>
  <si>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</si>
  <si>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</si>
  <si>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</si>
  <si>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</si>
  <si>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</si>
  <si>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</si>
  <si>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</si>
  <si>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</si>
  <si>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</si>
  <si>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</si>
  <si>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</si>
  <si>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</si>
  <si>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</si>
  <si>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</si>
  <si>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</si>
  <si>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</si>
  <si>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</si>
  <si>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</si>
  <si>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</si>
  <si>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</si>
  <si>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</si>
  <si>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</si>
  <si>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</si>
  <si>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</si>
  <si>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</si>
  <si>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</si>
  <si>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</si>
  <si>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</si>
  <si>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</si>
  <si>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</si>
  <si>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</si>
  <si>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</si>
  <si>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</si>
  <si>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</si>
  <si>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</si>
  <si>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</si>
  <si>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</si>
  <si>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</si>
  <si>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</si>
  <si>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</si>
  <si>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</si>
  <si>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</si>
  <si>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</si>
  <si>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</si>
  <si>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</si>
  <si>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</si>
  <si>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</si>
  <si>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</si>
  <si>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</si>
  <si>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</si>
  <si>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</si>
  <si>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</si>
  <si>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</si>
  <si>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</si>
  <si>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</si>
  <si>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</si>
  <si>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</si>
  <si>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</si>
  <si>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</si>
  <si>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</si>
  <si>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</si>
  <si>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</si>
  <si>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</si>
  <si>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</si>
  <si>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</si>
  <si>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</si>
  <si>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</si>
  <si>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</si>
  <si>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</si>
  <si>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</si>
  <si>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</si>
  <si>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</si>
  <si>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</si>
  <si>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</si>
  <si>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</si>
  <si>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</si>
  <si>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</si>
  <si>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</si>
  <si>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</si>
  <si>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</si>
  <si>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</si>
  <si>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</si>
  <si>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</si>
  <si>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</si>
  <si>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</si>
  <si>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</si>
  <si>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</si>
  <si>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</si>
  <si>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</si>
  <si>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</si>
  <si>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</si>
  <si>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</si>
  <si>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</si>
  <si>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</si>
  <si>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</si>
  <si>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</si>
  <si>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</si>
  <si>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</si>
  <si>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</si>
  <si>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</si>
  <si>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</si>
  <si>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</si>
  <si>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</si>
  <si>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</si>
  <si>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</si>
  <si>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</si>
  <si>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</si>
  <si>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</si>
  <si>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</si>
  <si>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</si>
  <si>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</si>
  <si>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</si>
  <si>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</si>
  <si>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</si>
  <si>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</si>
  <si>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</si>
  <si>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</si>
  <si>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</si>
  <si>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</si>
  <si>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</si>
  <si>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</si>
  <si>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</si>
  <si>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</si>
  <si>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</si>
  <si>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</si>
  <si>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</si>
  <si>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</si>
  <si>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</si>
  <si>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</si>
  <si>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</si>
  <si>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</si>
  <si>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</si>
  <si>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</si>
  <si>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</si>
  <si>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</si>
  <si>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</si>
  <si>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</si>
  <si>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</si>
  <si>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</si>
  <si>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</si>
  <si>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</si>
  <si>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</si>
  <si>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</si>
  <si>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</si>
  <si>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</si>
  <si>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</si>
  <si>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</si>
  <si>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</si>
  <si>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</si>
  <si>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</si>
  <si>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</si>
  <si>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</si>
  <si>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</si>
  <si>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</si>
  <si>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</si>
  <si>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</si>
  <si>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</si>
  <si>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</si>
  <si>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</si>
  <si>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</si>
  <si>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</si>
  <si>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</si>
  <si>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</si>
  <si>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</si>
  <si>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</si>
  <si>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</si>
  <si>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</si>
  <si>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</si>
  <si>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</si>
  <si>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</si>
  <si>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</si>
  <si>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</si>
  <si>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</si>
  <si>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</si>
  <si>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</si>
  <si>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</si>
  <si>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</si>
  <si>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</si>
  <si>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</si>
  <si>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</si>
  <si>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</si>
  <si>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</si>
  <si>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</si>
  <si>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</si>
  <si>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</si>
  <si>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</si>
  <si>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</si>
  <si>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</si>
  <si>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</si>
  <si>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</si>
  <si>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</si>
  <si>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</si>
  <si>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</si>
  <si>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</si>
  <si>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</si>
  <si>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</si>
  <si>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</si>
  <si>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</si>
  <si>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</si>
  <si>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</si>
  <si>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</si>
  <si>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</si>
  <si>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</si>
  <si>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</si>
  <si>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</si>
  <si>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</si>
  <si>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</si>
  <si>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</si>
  <si>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</si>
  <si>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</si>
  <si>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</si>
  <si>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</si>
  <si>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</si>
  <si>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</si>
  <si>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</si>
  <si>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</si>
  <si>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</si>
  <si>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</si>
  <si>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</si>
  <si>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</si>
  <si>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</si>
  <si>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</si>
  <si>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</si>
  <si>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</si>
  <si>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</si>
  <si>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</si>
  <si>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</si>
  <si>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</si>
  <si>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</si>
  <si>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</si>
  <si>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</si>
  <si>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</si>
  <si>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</si>
  <si>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</si>
  <si>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</si>
  <si>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</si>
  <si>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</si>
  <si>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</si>
  <si>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</si>
  <si>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</si>
  <si>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</si>
  <si>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</si>
  <si>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</si>
  <si>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</si>
  <si>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</si>
  <si>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</si>
  <si>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</si>
  <si>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</si>
  <si>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</si>
  <si>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</si>
  <si>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</si>
  <si>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</si>
  <si>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</si>
  <si>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</si>
  <si>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</si>
  <si>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</si>
  <si>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</si>
  <si>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</si>
  <si>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</si>
  <si>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</si>
  <si>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</si>
  <si>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</si>
  <si>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</si>
  <si>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</si>
  <si>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</si>
  <si>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</si>
  <si>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</si>
  <si>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</si>
  <si>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</si>
  <si>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</si>
  <si>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</si>
  <si>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</si>
  <si>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</si>
  <si>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</si>
  <si>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</si>
  <si>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</si>
  <si>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</si>
  <si>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</si>
  <si>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</si>
  <si>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</si>
  <si>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</si>
  <si>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</si>
  <si>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</si>
  <si>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</si>
  <si>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</si>
  <si>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</si>
  <si>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</si>
  <si>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</si>
  <si>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</si>
  <si>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</si>
  <si>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</si>
  <si>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</si>
  <si>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</si>
  <si>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</si>
  <si>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</si>
  <si>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</si>
  <si>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</si>
  <si>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</si>
  <si>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</si>
  <si>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</si>
  <si>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</si>
  <si>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</si>
  <si>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</si>
  <si>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</si>
  <si>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</si>
  <si>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</si>
  <si>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</si>
  <si>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</si>
  <si>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</si>
  <si>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</si>
  <si>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</si>
  <si>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</si>
  <si>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</si>
  <si>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</si>
  <si>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</si>
  <si>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</si>
  <si>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</si>
  <si>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</si>
  <si>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</si>
  <si>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</si>
  <si>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</si>
  <si>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</si>
  <si>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</si>
  <si>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</si>
  <si>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</si>
  <si>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</si>
  <si>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</si>
  <si>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</si>
  <si>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</si>
  <si>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</si>
  <si>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</si>
  <si>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</si>
  <si>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</si>
  <si>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</si>
  <si>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</si>
  <si>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</si>
  <si>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</si>
  <si>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</si>
  <si>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</si>
  <si>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</si>
  <si>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</si>
  <si>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</si>
  <si>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</si>
  <si>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</si>
  <si>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</si>
  <si>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</si>
  <si>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</si>
  <si>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</si>
  <si>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</si>
  <si>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</si>
  <si>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</si>
  <si>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</si>
  <si>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</si>
  <si>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</si>
  <si>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</si>
  <si>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</si>
  <si>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</si>
  <si>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</si>
  <si>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</si>
  <si>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</si>
  <si>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</si>
  <si>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</si>
  <si>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</si>
  <si>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</si>
  <si>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</si>
  <si>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</si>
  <si>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</si>
  <si>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</si>
  <si>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</si>
  <si>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</si>
  <si>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</si>
  <si>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</si>
  <si>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</si>
  <si>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</si>
  <si>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</si>
  <si>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</si>
  <si>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</si>
  <si>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</si>
  <si>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</si>
  <si>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</si>
  <si>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</si>
  <si>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</si>
  <si>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</si>
  <si>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</si>
  <si>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</si>
  <si>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</si>
  <si>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</si>
  <si>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</si>
  <si>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</si>
  <si>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</si>
  <si>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</si>
  <si>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</si>
  <si>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</si>
  <si>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</si>
  <si>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</si>
  <si>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</si>
  <si>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</si>
  <si>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</si>
  <si>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</si>
  <si>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</si>
  <si>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</si>
  <si>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</si>
  <si>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</si>
  <si>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</si>
  <si>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</si>
  <si>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</si>
  <si>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</si>
  <si>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</si>
  <si>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</si>
  <si>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</si>
  <si>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</si>
  <si>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</si>
  <si>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</si>
  <si>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</si>
  <si>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</si>
  <si>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</si>
  <si>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</si>
  <si>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</si>
  <si>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</si>
  <si>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</si>
  <si>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</si>
  <si>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</si>
  <si>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</si>
  <si>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</si>
  <si>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</si>
  <si>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</si>
  <si>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</si>
  <si>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</si>
  <si>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</si>
  <si>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</si>
  <si>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</si>
  <si>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</si>
  <si>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</si>
  <si>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</si>
  <si>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</si>
  <si>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</si>
  <si>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</si>
  <si>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</si>
  <si>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</si>
  <si>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</si>
  <si>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</si>
  <si>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</si>
  <si>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</si>
  <si>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</si>
  <si>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</si>
  <si>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</si>
  <si>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</si>
  <si>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</si>
  <si>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</si>
  <si>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</si>
  <si>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</si>
  <si>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</si>
  <si>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</si>
  <si>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</si>
  <si>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</si>
  <si>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</si>
  <si>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</si>
  <si>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</si>
  <si>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</si>
  <si>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</si>
  <si>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</si>
  <si>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</si>
  <si>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</si>
  <si>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</si>
  <si>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</si>
  <si>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</si>
  <si>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</si>
  <si>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</si>
  <si>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</si>
  <si>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</si>
  <si>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</si>
  <si>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</si>
  <si>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</si>
  <si>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</si>
  <si>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</si>
  <si>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</si>
  <si>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</si>
  <si>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</si>
  <si>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</si>
  <si>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</si>
  <si>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</si>
  <si>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</si>
  <si>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</si>
  <si>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</si>
  <si>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</si>
  <si>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</si>
  <si>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</si>
  <si>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</si>
  <si>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</si>
  <si>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</si>
  <si>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</si>
  <si>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</si>
  <si>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</si>
  <si>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</si>
  <si>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</si>
  <si>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</si>
  <si>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</si>
  <si>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</si>
  <si>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</si>
  <si>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</si>
  <si>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</si>
  <si>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</si>
  <si>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</si>
  <si>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</si>
  <si>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</si>
  <si>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</si>
  <si>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</si>
  <si>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</si>
  <si>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</si>
  <si>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</si>
  <si>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</si>
  <si>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</si>
  <si>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</si>
  <si>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</si>
  <si>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</si>
  <si>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</si>
  <si>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</si>
  <si>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</si>
  <si>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</si>
  <si>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</si>
  <si>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</si>
  <si>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</si>
  <si>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</si>
  <si>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</si>
  <si>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</si>
  <si>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</si>
  <si>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</si>
  <si>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</si>
  <si>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</si>
  <si>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</si>
  <si>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</si>
  <si>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</si>
  <si>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</si>
  <si>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</si>
  <si>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</si>
  <si>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</si>
  <si>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</si>
  <si>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</si>
  <si>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</si>
  <si>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</si>
  <si>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</si>
  <si>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</si>
  <si>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</si>
  <si>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</si>
  <si>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</si>
  <si>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</si>
  <si>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</si>
  <si>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</si>
  <si>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</si>
  <si>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</si>
  <si>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</si>
  <si>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</si>
  <si>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</si>
  <si>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</si>
  <si>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</si>
  <si>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</si>
  <si>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</si>
  <si>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</si>
  <si>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</si>
  <si>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</si>
  <si>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</si>
  <si>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</si>
  <si>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</si>
  <si>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</si>
  <si>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</si>
  <si>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</si>
  <si>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</si>
  <si>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</si>
  <si>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</si>
  <si>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</si>
  <si>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</si>
  <si>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</si>
  <si>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</si>
  <si>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</si>
  <si>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</si>
  <si>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</si>
  <si>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</si>
  <si>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</si>
  <si>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</si>
  <si>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</si>
  <si>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</si>
  <si>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</si>
  <si>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</si>
  <si>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</si>
  <si>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</si>
  <si>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</si>
  <si>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</si>
  <si>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</si>
  <si>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</si>
  <si>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</si>
  <si>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</si>
  <si>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</si>
  <si>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</si>
  <si>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</si>
  <si>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</si>
  <si>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</si>
  <si>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</si>
  <si>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</si>
  <si>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</si>
  <si>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</si>
  <si>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</si>
  <si>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</si>
  <si>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</si>
  <si>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</si>
  <si>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</si>
  <si>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</si>
  <si>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</si>
  <si>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</si>
  <si>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</si>
  <si>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</si>
  <si>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</si>
  <si>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</si>
  <si>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</si>
  <si>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</si>
  <si>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</si>
  <si>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</si>
  <si>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</si>
  <si>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</si>
  <si>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</si>
  <si>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</si>
  <si>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</si>
  <si>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</si>
  <si>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</si>
  <si>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</si>
  <si>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</si>
  <si>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</si>
  <si>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</si>
  <si>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</si>
  <si>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</si>
  <si>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</si>
  <si>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</si>
  <si>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</si>
  <si>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</si>
  <si>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</si>
  <si>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</si>
  <si>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</si>
  <si>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</si>
  <si>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</si>
  <si>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</si>
  <si>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</si>
  <si>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</si>
  <si>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</si>
  <si>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</si>
  <si>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</si>
  <si>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</si>
  <si>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</si>
  <si>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</si>
  <si>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</si>
  <si>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</si>
  <si>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</si>
  <si>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</si>
  <si>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</si>
  <si>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</si>
  <si>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</si>
  <si>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</si>
  <si>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</si>
  <si>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</si>
  <si>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</si>
  <si>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</si>
  <si>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</si>
  <si>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</si>
  <si>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</si>
  <si>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</si>
  <si>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</si>
  <si>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</si>
  <si>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</si>
  <si>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</si>
  <si>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</si>
  <si>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</si>
  <si>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</si>
  <si>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</si>
  <si>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</si>
  <si>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</si>
  <si>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</si>
  <si>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</si>
  <si>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</si>
  <si>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</si>
  <si>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</si>
  <si>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</si>
  <si>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</si>
  <si>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</si>
  <si>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</si>
  <si>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</si>
  <si>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</si>
  <si>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</si>
  <si>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</si>
  <si>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</si>
  <si>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</si>
  <si>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</si>
  <si>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</si>
  <si>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</si>
  <si>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</si>
  <si>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</si>
  <si>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</si>
  <si>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</si>
  <si>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</si>
  <si>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</si>
  <si>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</si>
  <si>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</si>
  <si>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</si>
  <si>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</si>
  <si>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</si>
  <si>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</si>
  <si>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</si>
  <si>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</si>
  <si>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</si>
  <si>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</si>
  <si>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</si>
  <si>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</si>
  <si>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</si>
  <si>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</si>
  <si>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</si>
  <si>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</si>
  <si>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</si>
  <si>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</si>
  <si>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</si>
  <si>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</si>
  <si>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</si>
  <si>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</si>
  <si>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</si>
  <si>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</si>
  <si>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</si>
  <si>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</si>
  <si>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</si>
  <si>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</si>
  <si>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</si>
  <si>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</si>
  <si>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</si>
  <si>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</si>
  <si>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</si>
  <si>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</si>
  <si>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</si>
  <si>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</si>
  <si>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</si>
  <si>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</si>
  <si>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</si>
  <si>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</si>
  <si>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</si>
  <si>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</si>
  <si>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</si>
  <si>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</si>
  <si>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</si>
  <si>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</si>
  <si>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</si>
  <si>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</si>
  <si>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</si>
  <si>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</si>
  <si>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</si>
  <si>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</si>
  <si>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</si>
  <si>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</si>
  <si>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</si>
  <si>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</si>
  <si>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</si>
  <si>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</si>
  <si>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</si>
  <si>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</si>
  <si>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</si>
  <si>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</si>
  <si>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</si>
  <si>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</si>
  <si>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</si>
  <si>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</si>
  <si>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</si>
  <si>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</si>
  <si>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</si>
  <si>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</si>
  <si>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</si>
  <si>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</si>
  <si>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</si>
  <si>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</si>
  <si>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</si>
  <si>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</si>
  <si>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</si>
  <si>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</si>
  <si>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</si>
  <si>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</si>
  <si>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</si>
  <si>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</si>
  <si>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</si>
  <si>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</si>
  <si>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</si>
  <si>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</si>
  <si>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</si>
  <si>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</si>
  <si>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</si>
  <si>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</si>
  <si>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</si>
  <si>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</si>
  <si>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</si>
  <si>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</si>
  <si>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</si>
  <si>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</si>
  <si>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</si>
  <si>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</si>
  <si>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</si>
  <si>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</si>
  <si>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</si>
  <si>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</si>
  <si>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</si>
  <si>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</si>
  <si>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</si>
  <si>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</si>
  <si>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</si>
  <si>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</si>
  <si>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</si>
  <si>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</si>
  <si>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</si>
  <si>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</si>
  <si>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</si>
  <si>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</si>
  <si>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</si>
  <si>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</si>
  <si>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</si>
  <si>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</si>
  <si>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</si>
  <si>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</si>
  <si>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</si>
  <si>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</si>
  <si>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</si>
  <si>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</si>
  <si>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</si>
  <si>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</si>
  <si>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</si>
  <si>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</si>
  <si>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</si>
  <si>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</si>
  <si>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</si>
  <si>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</si>
  <si>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</si>
  <si>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</si>
  <si>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</si>
  <si>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</si>
  <si>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</si>
  <si>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</si>
  <si>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</si>
  <si>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</si>
  <si>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</si>
  <si>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</si>
  <si>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</si>
  <si>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</si>
  <si>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</si>
  <si>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</si>
  <si>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</si>
  <si>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</si>
  <si>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</si>
  <si>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</si>
  <si>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</si>
  <si>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</si>
  <si>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</si>
  <si>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</si>
  <si>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</si>
  <si>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</si>
  <si>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</si>
  <si>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</si>
  <si>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</si>
  <si>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</si>
  <si>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</si>
  <si>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</si>
  <si>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</si>
  <si>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</si>
  <si>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</si>
  <si>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</si>
  <si>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</si>
  <si>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</si>
  <si>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</si>
  <si>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</si>
  <si>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</si>
  <si>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</si>
  <si>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</si>
  <si>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</si>
  <si>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</si>
  <si>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</si>
  <si>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</si>
  <si>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</si>
  <si>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</si>
  <si>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</si>
  <si>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</si>
  <si>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</si>
  <si>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</si>
  <si>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</si>
  <si>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</si>
  <si>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</si>
  <si>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</si>
  <si>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</si>
  <si>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</si>
  <si>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</si>
  <si>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</si>
  <si>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</si>
  <si>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</si>
  <si>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</si>
  <si>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</si>
  <si>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</si>
  <si>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</si>
  <si>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</si>
  <si>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</si>
  <si>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</si>
  <si>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</si>
  <si>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</si>
  <si>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</si>
  <si>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</si>
  <si>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</si>
  <si>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</si>
  <si>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</si>
  <si>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</si>
  <si>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</si>
  <si>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</si>
  <si>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</si>
  <si>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</si>
  <si>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</si>
  <si>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</si>
  <si>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</si>
  <si>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</si>
  <si>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</si>
  <si>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</si>
  <si>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</si>
  <si>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</si>
  <si>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</si>
  <si>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</si>
  <si>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</si>
  <si>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</si>
  <si>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</si>
  <si>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</si>
  <si>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</si>
  <si>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</si>
  <si>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</si>
  <si>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</si>
  <si>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</si>
  <si>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</si>
  <si>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</si>
  <si>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</si>
  <si>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</si>
  <si>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</si>
  <si>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</si>
  <si>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</si>
  <si>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</si>
  <si>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</si>
  <si>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</si>
  <si>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</si>
  <si>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</si>
  <si>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</si>
  <si>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</si>
  <si>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</si>
  <si>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</si>
  <si>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</si>
  <si>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</si>
  <si>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</si>
  <si>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</si>
  <si>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</si>
  <si>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</si>
  <si>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</si>
  <si>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</si>
  <si>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</si>
  <si>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</si>
  <si>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</si>
  <si>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</si>
  <si>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</si>
  <si>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</si>
  <si>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</si>
  <si>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</si>
  <si>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</si>
  <si>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</si>
  <si>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</si>
  <si>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</si>
  <si>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</si>
  <si>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</si>
  <si>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</si>
  <si>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</si>
  <si>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</si>
  <si>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</si>
  <si>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</si>
  <si>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</si>
  <si>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</si>
  <si>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</si>
  <si>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</si>
  <si>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</si>
  <si>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</si>
  <si>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</si>
  <si>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</si>
  <si>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</si>
  <si>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</si>
  <si>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</si>
  <si>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</si>
  <si>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</si>
  <si>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</si>
  <si>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</si>
  <si>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</si>
  <si>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</si>
  <si>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</si>
  <si>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</si>
  <si>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</si>
  <si>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</si>
  <si>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</si>
  <si>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</si>
  <si>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</si>
  <si>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</si>
  <si>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</si>
  <si>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</si>
  <si>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</si>
  <si>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</si>
  <si>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</si>
  <si>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</si>
  <si>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</si>
  <si>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</si>
  <si>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</si>
  <si>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</si>
  <si>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</si>
  <si>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</si>
  <si>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</si>
  <si>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</si>
  <si>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</si>
  <si>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</si>
  <si>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</si>
  <si>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</si>
  <si>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</si>
  <si>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</si>
  <si>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</si>
  <si>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</si>
  <si>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</si>
  <si>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</si>
  <si>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</si>
  <si>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</si>
  <si>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</si>
  <si>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</si>
  <si>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</si>
  <si>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</si>
  <si>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</si>
  <si>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</si>
  <si>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</si>
  <si>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</si>
  <si>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</si>
  <si>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</si>
  <si>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</si>
  <si>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</si>
  <si>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</si>
  <si>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</si>
  <si>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</si>
  <si>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</si>
  <si>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</si>
  <si>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</si>
  <si>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</si>
  <si>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</si>
  <si>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</si>
  <si>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</si>
  <si>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</si>
  <si>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</si>
  <si>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</si>
  <si>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</si>
  <si>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</si>
  <si>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</si>
  <si>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</si>
  <si>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</si>
  <si>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</si>
  <si>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</si>
  <si>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</si>
  <si>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</si>
  <si>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</si>
  <si>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</si>
  <si>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</si>
  <si>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</si>
  <si>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</si>
  <si>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</si>
  <si>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</si>
  <si>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</si>
  <si>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</si>
  <si>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</si>
  <si>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</si>
  <si>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</si>
  <si>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</si>
  <si>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</si>
  <si>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</si>
  <si>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</si>
  <si>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</si>
  <si>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</si>
  <si>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</si>
  <si>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</si>
  <si>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</si>
  <si>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</si>
  <si>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</si>
  <si>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</si>
  <si>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</si>
  <si>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</si>
  <si>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</si>
  <si>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</si>
  <si>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</si>
  <si>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</si>
  <si>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</si>
  <si>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</si>
  <si>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</si>
  <si>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</si>
  <si>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</si>
  <si>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</si>
  <si>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</si>
  <si>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</si>
  <si>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</si>
  <si>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</si>
  <si>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</si>
  <si>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</si>
  <si>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</si>
  <si>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</si>
  <si>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</si>
  <si>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</si>
  <si>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</si>
  <si>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</si>
  <si>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</si>
  <si>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</si>
  <si>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</si>
  <si>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</si>
  <si>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</si>
  <si>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</si>
  <si>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</si>
  <si>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</si>
  <si>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</si>
  <si>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</si>
  <si>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</si>
  <si>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</si>
  <si>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</si>
  <si>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</si>
  <si>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</si>
  <si>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</si>
  <si>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</si>
  <si>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</si>
  <si>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</si>
  <si>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</si>
  <si>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</si>
  <si>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</si>
  <si>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</si>
  <si>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</si>
  <si>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</si>
  <si>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</si>
  <si>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</si>
  <si>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</si>
  <si>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</si>
  <si>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</si>
  <si>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</si>
  <si>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</si>
  <si>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</si>
  <si>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</si>
  <si>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</si>
  <si>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</si>
  <si>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</si>
  <si>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</si>
  <si>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</si>
  <si>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</si>
  <si>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</si>
  <si>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</si>
  <si>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</si>
  <si>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</si>
  <si>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</si>
  <si>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</si>
  <si>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</si>
  <si>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</si>
  <si>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</si>
  <si>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</si>
  <si>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</si>
  <si>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</si>
  <si>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</si>
  <si>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</si>
  <si>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</si>
  <si>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</si>
  <si>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</si>
  <si>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</si>
  <si>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</si>
  <si>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</si>
  <si>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</si>
  <si>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</si>
  <si>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</si>
  <si>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</si>
  <si>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</si>
  <si>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</si>
  <si>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</si>
  <si>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</si>
  <si>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</si>
  <si>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</si>
  <si>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</si>
  <si>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</si>
  <si>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</si>
  <si>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</si>
  <si>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</si>
  <si>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</si>
  <si>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</si>
  <si>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</si>
  <si>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</si>
  <si>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</si>
  <si>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</si>
  <si>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</si>
  <si>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</si>
  <si>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</si>
  <si>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</si>
  <si>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</si>
  <si>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</si>
  <si>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</si>
  <si>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</si>
  <si>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</si>
  <si>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</si>
  <si>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</si>
  <si>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</si>
  <si>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</si>
  <si>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</si>
  <si>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</si>
  <si>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</si>
  <si>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</si>
  <si>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</si>
  <si>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</si>
  <si>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</si>
  <si>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</si>
  <si>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</si>
  <si>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</si>
  <si>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</si>
  <si>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</si>
  <si>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</si>
  <si>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</si>
  <si>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</si>
  <si>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</si>
  <si>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</si>
  <si>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</si>
  <si>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</si>
  <si>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</si>
  <si>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</si>
  <si>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</si>
  <si>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</si>
  <si>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</si>
  <si>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</si>
  <si>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</si>
  <si>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</si>
  <si>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</si>
  <si>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</si>
  <si>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</si>
  <si>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</si>
  <si>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</si>
  <si>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</si>
  <si>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</si>
  <si>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</si>
  <si>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</si>
  <si>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</si>
  <si>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</si>
  <si>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</si>
  <si>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</si>
  <si>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</si>
  <si>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</si>
  <si>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</si>
  <si>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</si>
  <si>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</si>
  <si>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</si>
  <si>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</si>
  <si>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</si>
  <si>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</si>
  <si>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</si>
  <si>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</si>
  <si>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</si>
  <si>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</si>
  <si>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</si>
  <si>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</si>
  <si>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</si>
  <si>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</si>
  <si>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</si>
  <si>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</si>
  <si>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</si>
  <si>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</si>
  <si>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</si>
  <si>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</si>
  <si>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</si>
  <si>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</si>
  <si>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</si>
  <si>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</si>
  <si>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</si>
  <si>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</si>
  <si>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</si>
  <si>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</si>
  <si>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</si>
  <si>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</si>
  <si>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</si>
  <si>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</si>
  <si>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</si>
  <si>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</si>
  <si>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</si>
  <si>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</si>
  <si>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</si>
  <si>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</si>
  <si>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</si>
  <si>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</si>
  <si>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</si>
  <si>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</si>
  <si>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</si>
  <si>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</si>
  <si>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</si>
  <si>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</si>
  <si>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</si>
  <si>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</si>
  <si>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</si>
  <si>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</si>
  <si>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</si>
  <si>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</si>
  <si>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</si>
  <si>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</si>
  <si>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</si>
  <si>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</si>
  <si>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</si>
  <si>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</si>
  <si>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</si>
  <si>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</si>
  <si>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</si>
  <si>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</si>
  <si>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</si>
  <si>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</si>
  <si>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</si>
  <si>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</si>
  <si>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</si>
  <si>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</si>
  <si>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</si>
  <si>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</si>
  <si>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</si>
  <si>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</si>
  <si>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</si>
  <si>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</si>
  <si>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</si>
  <si>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</si>
  <si>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</si>
  <si>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</si>
  <si>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</si>
  <si>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</si>
  <si>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</si>
  <si>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</si>
  <si>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</si>
  <si>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</si>
  <si>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</si>
  <si>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</si>
  <si>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</si>
  <si>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</si>
  <si>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</si>
  <si>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</si>
  <si>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</si>
  <si>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</si>
  <si>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</si>
  <si>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</si>
  <si>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</si>
  <si>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</si>
  <si>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</si>
  <si>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</si>
  <si>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</si>
  <si>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</si>
  <si>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</si>
  <si>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</si>
  <si>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</si>
  <si>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</si>
  <si>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</si>
  <si>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</si>
  <si>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</si>
  <si>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</si>
  <si>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</si>
  <si>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</si>
  <si>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</si>
  <si>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</si>
  <si>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</si>
  <si>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</si>
  <si>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</si>
  <si>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</si>
  <si>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</si>
  <si>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</si>
  <si>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</si>
  <si>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</si>
  <si>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</si>
  <si>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</si>
  <si>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</si>
  <si>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</si>
  <si>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</si>
  <si>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</si>
  <si>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</si>
  <si>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</si>
  <si>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</si>
  <si>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</si>
  <si>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</si>
  <si>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</si>
  <si>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</si>
  <si>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</si>
  <si>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</si>
  <si>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</si>
  <si>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</si>
  <si>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</si>
  <si>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</si>
  <si>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</si>
  <si>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</si>
  <si>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</si>
  <si>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</si>
  <si>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</si>
  <si>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</si>
  <si>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</si>
  <si>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</si>
  <si>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</si>
  <si>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</si>
  <si>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</si>
  <si>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</si>
  <si>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</si>
  <si>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</si>
  <si>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</si>
  <si>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</si>
  <si>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</si>
  <si>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</si>
  <si>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</si>
  <si>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</si>
  <si>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</si>
  <si>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</si>
  <si>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</si>
  <si>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</si>
  <si>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</si>
  <si>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</si>
  <si>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</si>
  <si>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</si>
  <si>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</si>
  <si>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</si>
  <si>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</si>
  <si>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</si>
  <si>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</si>
  <si>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</si>
  <si>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</si>
  <si>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</si>
  <si>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</si>
  <si>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</si>
  <si>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</si>
  <si>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</si>
  <si>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</si>
  <si>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</si>
  <si>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</si>
  <si>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</si>
  <si>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</si>
  <si>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</si>
  <si>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</si>
  <si>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</si>
  <si>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</si>
  <si>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</si>
  <si>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</si>
  <si>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</si>
  <si>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</si>
  <si>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</si>
  <si>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</si>
  <si>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</si>
  <si>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</si>
  <si>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</si>
  <si>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</si>
  <si>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</si>
  <si>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</si>
  <si>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</si>
  <si>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</si>
  <si>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</si>
  <si>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</si>
  <si>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</si>
  <si>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</si>
  <si>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</si>
  <si>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</si>
  <si>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</si>
  <si>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</si>
  <si>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</si>
  <si>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</si>
  <si>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</si>
  <si>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</si>
  <si>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</si>
  <si>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</si>
  <si>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</si>
  <si>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</si>
  <si>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</si>
  <si>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</si>
  <si>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</si>
  <si>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</si>
  <si>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</si>
  <si>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</si>
  <si>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</si>
  <si>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</si>
  <si>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</si>
  <si>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</si>
  <si>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</si>
  <si>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</si>
  <si>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</si>
  <si>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</si>
  <si>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</si>
  <si>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</si>
  <si>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</si>
  <si>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</si>
  <si>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</si>
  <si>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</si>
  <si>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</si>
  <si>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</si>
  <si>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</si>
  <si>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</si>
  <si>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</si>
  <si>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</si>
  <si>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</si>
  <si>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</si>
  <si>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</si>
  <si>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</si>
  <si>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</si>
  <si>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</si>
  <si>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</si>
  <si>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</si>
  <si>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</si>
  <si>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</si>
  <si>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</si>
  <si>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</si>
  <si>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</si>
  <si>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</si>
  <si>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</si>
  <si>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</si>
  <si>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</si>
  <si>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</si>
  <si>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</si>
  <si>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</si>
  <si>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</si>
  <si>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</si>
  <si>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</si>
  <si>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</si>
  <si>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</si>
  <si>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</si>
  <si>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</si>
  <si>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</si>
  <si>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</si>
  <si>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</si>
  <si>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</si>
  <si>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</si>
  <si>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</si>
  <si>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</si>
  <si>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</si>
  <si>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</si>
  <si>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</si>
  <si>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</si>
  <si>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</si>
  <si>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</si>
  <si>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</si>
  <si>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</si>
  <si>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</si>
  <si>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</si>
  <si>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</si>
  <si>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</si>
  <si>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</si>
  <si>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</si>
  <si>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</si>
  <si>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</si>
  <si>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</si>
  <si>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</si>
  <si>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</si>
  <si>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</si>
  <si>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</si>
  <si>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</si>
  <si>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</si>
  <si>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</si>
  <si>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</si>
  <si>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</si>
  <si>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</si>
  <si>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</si>
  <si>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</si>
  <si>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</si>
  <si>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</si>
  <si>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</si>
  <si>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</si>
  <si>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</si>
  <si>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</si>
  <si>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</si>
  <si>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</si>
  <si>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</si>
  <si>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</si>
  <si>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</si>
  <si>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</si>
  <si>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</si>
  <si>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</si>
  <si>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</si>
  <si>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</si>
  <si>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</si>
  <si>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</si>
  <si>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</si>
  <si>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</si>
  <si>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</si>
  <si>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</si>
  <si>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</si>
  <si>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</si>
  <si>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</si>
  <si>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</si>
  <si>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</si>
  <si>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</si>
  <si>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</si>
  <si>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</si>
  <si>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</si>
  <si>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</si>
  <si>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</si>
  <si>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</si>
  <si>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</si>
  <si>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</si>
  <si>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</si>
  <si>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</si>
  <si>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</si>
  <si>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</si>
  <si>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</si>
  <si>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</si>
  <si>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</si>
  <si>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</si>
  <si>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</si>
  <si>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</si>
  <si>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</si>
  <si>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</si>
  <si>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</si>
  <si>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</si>
  <si>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</si>
  <si>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</si>
  <si>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</si>
  <si>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</si>
  <si>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</si>
  <si>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</si>
  <si>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</si>
  <si>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</si>
  <si>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</si>
  <si>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</si>
  <si>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</si>
  <si>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</si>
  <si>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</si>
  <si>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</si>
  <si>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</si>
  <si>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</si>
  <si>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</si>
  <si>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</si>
  <si>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</si>
  <si>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</si>
  <si>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</si>
  <si>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</si>
  <si>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</si>
  <si>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</si>
  <si>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</si>
  <si>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</si>
  <si>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</si>
  <si>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</si>
  <si>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</si>
  <si>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</si>
  <si>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</si>
  <si>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</si>
  <si>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</si>
  <si>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</si>
  <si>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</si>
  <si>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</si>
  <si>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</si>
  <si>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</si>
  <si>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</si>
  <si>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</si>
  <si>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</si>
  <si>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</si>
  <si>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</si>
  <si>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</si>
  <si>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</si>
  <si>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</si>
  <si>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</si>
  <si>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</si>
  <si>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</si>
  <si>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</si>
  <si>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</si>
  <si>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</si>
  <si>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</si>
  <si>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</si>
  <si>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</si>
  <si>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</si>
  <si>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</si>
  <si>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</si>
  <si>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</si>
  <si>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</si>
  <si>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</si>
  <si>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</si>
  <si>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</si>
  <si>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</si>
  <si>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</si>
  <si>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</si>
  <si>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</si>
  <si>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</si>
  <si>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</si>
  <si>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</si>
  <si>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</si>
  <si>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</si>
  <si>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</si>
  <si>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</si>
  <si>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</si>
  <si>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</si>
  <si>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</si>
  <si>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</si>
  <si>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</si>
  <si>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</si>
  <si>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</si>
  <si>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</si>
  <si>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</si>
  <si>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</si>
  <si>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</si>
  <si>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</si>
  <si>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</si>
  <si>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</si>
  <si>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</si>
  <si>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</si>
  <si>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</si>
  <si>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</si>
  <si>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</si>
  <si>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</si>
  <si>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</si>
  <si>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</si>
  <si>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</si>
  <si>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</si>
  <si>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</si>
  <si>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</si>
  <si>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</si>
  <si>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</si>
  <si>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</si>
  <si>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</si>
  <si>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</si>
  <si>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</si>
  <si>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</si>
  <si>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</si>
  <si>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</si>
  <si>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</si>
  <si>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</si>
  <si>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</si>
  <si>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</si>
  <si>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</si>
  <si>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</si>
  <si>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</si>
  <si>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</si>
  <si>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</si>
  <si>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</si>
  <si>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</si>
  <si>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</si>
  <si>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</si>
  <si>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</si>
  <si>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</si>
  <si>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</si>
  <si>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</si>
  <si>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</si>
  <si>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</si>
  <si>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</si>
  <si>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</si>
  <si>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</si>
  <si>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</si>
  <si>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</si>
  <si>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</si>
  <si>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</si>
  <si>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</si>
  <si>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</si>
  <si>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</si>
  <si>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</si>
  <si>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</si>
  <si>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</si>
  <si>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</si>
  <si>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</si>
  <si>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</si>
  <si>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</si>
  <si>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</si>
  <si>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</si>
  <si>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</si>
  <si>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</si>
  <si>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</si>
  <si>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</si>
  <si>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</si>
  <si>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</si>
  <si>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</si>
  <si>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</si>
  <si>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</si>
  <si>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</si>
  <si>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</si>
  <si>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</si>
  <si>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</si>
  <si>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</si>
  <si>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</si>
  <si>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</si>
  <si>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</si>
  <si>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</si>
  <si>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</si>
  <si>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</si>
  <si>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</si>
  <si>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</si>
  <si>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</si>
  <si>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</si>
  <si>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</si>
  <si>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</si>
  <si>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</si>
  <si>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</si>
  <si>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</si>
  <si>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</si>
  <si>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</si>
  <si>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</si>
  <si>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</si>
  <si>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</si>
  <si>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</si>
  <si>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</si>
  <si>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</si>
  <si>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</si>
  <si>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</si>
  <si>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</si>
  <si>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</si>
  <si>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</si>
  <si>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</si>
  <si>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</si>
  <si>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</si>
  <si>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</si>
  <si>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</si>
  <si>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</si>
  <si>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</si>
  <si>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</si>
  <si>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</si>
  <si>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</si>
  <si>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</si>
  <si>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</si>
  <si>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</si>
  <si>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</si>
  <si>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</si>
  <si>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</si>
  <si>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</si>
  <si>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</si>
  <si>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</si>
  <si>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</si>
  <si>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</si>
  <si>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</si>
  <si>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</si>
  <si>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</si>
  <si>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</si>
  <si>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</si>
  <si>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</si>
  <si>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</si>
  <si>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</si>
  <si>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</si>
  <si>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</si>
  <si>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</si>
  <si>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</si>
  <si>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</si>
  <si>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</si>
  <si>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</si>
  <si>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</si>
  <si>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</si>
  <si>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</si>
  <si>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</si>
  <si>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</si>
  <si>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</si>
  <si>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</si>
  <si>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</si>
  <si>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</si>
  <si>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</si>
  <si>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</si>
  <si>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</si>
  <si>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</si>
  <si>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</si>
  <si>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</si>
  <si>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</si>
  <si>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</si>
  <si>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</si>
  <si>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</si>
  <si>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</si>
  <si>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</si>
  <si>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</si>
  <si>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</si>
  <si>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</si>
  <si>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</si>
  <si>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</si>
  <si>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</si>
  <si>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</si>
  <si>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</si>
  <si>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</si>
  <si>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</si>
  <si>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</si>
  <si>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</si>
  <si>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</si>
  <si>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</si>
  <si>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</si>
  <si>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</si>
  <si>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</si>
  <si>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</si>
  <si>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</si>
  <si>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</si>
  <si>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</si>
  <si>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</si>
  <si>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</si>
  <si>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</si>
  <si>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</si>
  <si>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</si>
  <si>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</si>
  <si>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</si>
  <si>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</si>
  <si>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</si>
  <si>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</si>
  <si>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</si>
  <si>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</si>
  <si>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</si>
  <si>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</si>
  <si>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</si>
  <si>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</si>
  <si>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</si>
  <si>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</si>
  <si>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</si>
  <si>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</si>
  <si>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</si>
  <si>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</si>
  <si>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</si>
  <si>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</si>
  <si>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</si>
  <si>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</si>
  <si>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</si>
  <si>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</si>
  <si>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</si>
  <si>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</si>
  <si>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</si>
  <si>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</si>
  <si>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</si>
  <si>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</si>
  <si>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</si>
  <si>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</si>
  <si>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</si>
  <si>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</si>
  <si>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</si>
  <si>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</si>
  <si>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</si>
  <si>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</si>
  <si>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</si>
  <si>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</si>
  <si>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</si>
  <si>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</si>
  <si>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</si>
  <si>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</si>
  <si>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</si>
  <si>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</si>
  <si>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</si>
  <si>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</si>
  <si>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</si>
  <si>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</si>
  <si>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</si>
  <si>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</si>
  <si>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</si>
  <si>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</si>
  <si>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</si>
  <si>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</si>
  <si>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</si>
  <si>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</si>
  <si>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</si>
  <si>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</si>
  <si>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</si>
  <si>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</si>
  <si>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</si>
  <si>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</si>
  <si>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</si>
  <si>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</si>
  <si>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</si>
  <si>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</si>
  <si>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</si>
  <si>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</si>
  <si>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</si>
  <si>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</si>
  <si>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</si>
  <si>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</si>
  <si>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</si>
  <si>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</si>
  <si>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</si>
  <si>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</si>
  <si>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</si>
  <si>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</si>
  <si>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</si>
  <si>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</si>
  <si>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</si>
  <si>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</si>
  <si>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</si>
  <si>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</si>
  <si>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</si>
  <si>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</si>
  <si>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</si>
  <si>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</si>
  <si>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</si>
  <si>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</si>
  <si>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</si>
  <si>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</si>
  <si>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</si>
  <si>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</si>
  <si>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</si>
  <si>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</si>
  <si>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</si>
  <si>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</si>
  <si>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</si>
  <si>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</si>
  <si>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</si>
  <si>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</si>
  <si>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</si>
  <si>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</si>
  <si>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</si>
  <si>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</si>
  <si>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</si>
  <si>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</si>
  <si>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</si>
  <si>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</si>
  <si>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</si>
  <si>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</si>
  <si>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</si>
  <si>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</si>
  <si>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</si>
  <si>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</si>
  <si>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</si>
  <si>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</si>
  <si>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</si>
  <si>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</si>
  <si>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</si>
  <si>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</si>
  <si>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</si>
  <si>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</si>
  <si>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</si>
  <si>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</si>
  <si>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</si>
  <si>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</si>
  <si>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</si>
  <si>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</si>
  <si>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</si>
  <si>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</si>
  <si>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</si>
  <si>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</si>
  <si>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</si>
  <si>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</si>
  <si>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</si>
  <si>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</si>
  <si>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</si>
  <si>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</si>
  <si>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</si>
  <si>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</si>
  <si>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</si>
  <si>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</si>
  <si>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</si>
  <si>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</si>
  <si>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</si>
  <si>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</si>
  <si>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</si>
  <si>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</si>
  <si>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</si>
  <si>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</si>
  <si>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</si>
  <si>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</si>
  <si>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</si>
  <si>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</si>
  <si>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</si>
  <si>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</si>
  <si>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</si>
  <si>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</si>
  <si>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</si>
  <si>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</si>
  <si>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</si>
  <si>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</si>
  <si>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</si>
  <si>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</si>
  <si>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</si>
  <si>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</si>
  <si>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</si>
  <si>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</si>
  <si>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</si>
  <si>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</si>
  <si>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</si>
  <si>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</si>
  <si>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</si>
  <si>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</si>
  <si>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</si>
  <si>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</si>
  <si>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</si>
  <si>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</si>
  <si>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</si>
  <si>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</si>
  <si>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</si>
  <si>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</si>
  <si>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</si>
  <si>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</si>
  <si>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</si>
  <si>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</si>
  <si>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</si>
  <si>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</si>
  <si>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</si>
  <si>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</si>
  <si>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</si>
  <si>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</si>
  <si>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</si>
  <si>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</si>
  <si>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</si>
  <si>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</si>
  <si>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</si>
  <si>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</si>
  <si>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</si>
  <si>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</si>
  <si>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</si>
  <si>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</si>
  <si>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</si>
  <si>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</si>
  <si>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</si>
  <si>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</si>
  <si>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</si>
  <si>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</si>
  <si>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</si>
  <si>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</si>
  <si>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</si>
  <si>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</si>
  <si>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</si>
  <si>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</si>
  <si>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</si>
  <si>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</si>
  <si>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</si>
  <si>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</si>
  <si>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</si>
  <si>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</si>
  <si>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</si>
  <si>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</si>
  <si>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</si>
  <si>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</si>
  <si>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</si>
  <si>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</si>
  <si>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</si>
  <si>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</si>
  <si>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</si>
  <si>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</si>
  <si>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</si>
  <si>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</si>
  <si>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</si>
  <si>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</si>
  <si>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</si>
  <si>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</si>
  <si>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</si>
  <si>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</si>
  <si>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</si>
  <si>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</si>
  <si>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</si>
  <si>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</si>
  <si>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</si>
  <si>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</si>
  <si>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</si>
  <si>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</si>
  <si>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</si>
  <si>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</si>
  <si>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</si>
  <si>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</si>
  <si>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</si>
  <si>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</si>
  <si>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</si>
  <si>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</si>
  <si>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</si>
  <si>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</si>
  <si>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</si>
  <si>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</si>
  <si>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</si>
  <si>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</si>
  <si>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</si>
  <si>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</si>
  <si>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</si>
  <si>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</si>
  <si>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</si>
  <si>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</si>
  <si>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</si>
  <si>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</si>
  <si>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</si>
  <si>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</si>
  <si>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</si>
  <si>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</si>
  <si>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</si>
  <si>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</si>
  <si>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</si>
  <si>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</si>
  <si>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</si>
  <si>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</si>
  <si>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</si>
  <si>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</si>
  <si>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</si>
  <si>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</si>
  <si>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</si>
  <si>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</si>
  <si>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</si>
  <si>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</si>
  <si>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</si>
  <si>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</si>
  <si>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</si>
  <si>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</si>
  <si>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</si>
  <si>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</si>
  <si>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</si>
  <si>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</si>
  <si>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</si>
  <si>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</si>
  <si>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</si>
  <si>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</si>
  <si>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</si>
  <si>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</si>
  <si>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</si>
  <si>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</si>
  <si>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</si>
  <si>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</si>
  <si>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</si>
  <si>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</si>
  <si>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</si>
  <si>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</si>
  <si>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</si>
  <si>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</si>
  <si>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</si>
  <si>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</si>
  <si>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</si>
  <si>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</si>
  <si>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</si>
  <si>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</si>
  <si>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</si>
  <si>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</si>
  <si>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</si>
  <si>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</si>
  <si>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</si>
  <si>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</si>
  <si>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</si>
  <si>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</si>
  <si>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</si>
  <si>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</si>
  <si>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</si>
  <si>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</si>
  <si>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</si>
  <si>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</si>
  <si>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</si>
  <si>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</si>
  <si>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</si>
  <si>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</si>
  <si>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</si>
  <si>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</si>
  <si>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</si>
  <si>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</si>
  <si>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</si>
  <si>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</si>
  <si>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</si>
  <si>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</si>
  <si>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</si>
  <si>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</si>
  <si>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</si>
  <si>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</si>
  <si>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</si>
  <si>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</si>
  <si>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</si>
  <si>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</si>
  <si>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</si>
  <si>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</si>
  <si>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</si>
  <si>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</si>
  <si>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</si>
  <si>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</si>
  <si>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</si>
  <si>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</si>
  <si>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</si>
  <si>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</si>
  <si>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</si>
  <si>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</si>
  <si>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</si>
  <si>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</si>
  <si>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</si>
  <si>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</si>
  <si>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</si>
  <si>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</si>
  <si>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</si>
  <si>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</si>
  <si>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</si>
  <si>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</si>
  <si>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</si>
  <si>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</si>
  <si>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</si>
  <si>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</si>
  <si>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</si>
  <si>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</si>
  <si>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</si>
  <si>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</si>
  <si>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</si>
  <si>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</si>
  <si>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</si>
  <si>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</si>
  <si>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</si>
  <si>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</si>
  <si>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</si>
  <si>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</si>
  <si>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</si>
  <si>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</si>
  <si>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</si>
  <si>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</si>
  <si>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</si>
  <si>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</si>
  <si>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</si>
  <si>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</si>
  <si>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</si>
  <si>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</si>
  <si>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</si>
  <si>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</si>
  <si>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</si>
  <si>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</si>
  <si>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</si>
  <si>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</si>
  <si>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</si>
  <si>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</si>
  <si>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</si>
  <si>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</si>
  <si>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</si>
  <si>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</si>
  <si>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</si>
  <si>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</si>
  <si>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</si>
  <si>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</si>
  <si>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</si>
  <si>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</si>
  <si>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</si>
  <si>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</si>
  <si>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</si>
  <si>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</si>
  <si>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</si>
  <si>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</si>
  <si>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</si>
  <si>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</si>
  <si>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</si>
  <si>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</si>
  <si>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</si>
  <si>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</si>
  <si>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</si>
  <si>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</si>
  <si>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</si>
  <si>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</si>
  <si>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</si>
  <si>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</si>
  <si>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</si>
  <si>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</si>
  <si>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</si>
  <si>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</si>
  <si>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</si>
  <si>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</si>
  <si>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</si>
  <si>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</si>
  <si>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</si>
  <si>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</si>
  <si>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</si>
  <si>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</si>
  <si>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</si>
  <si>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</si>
  <si>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</si>
  <si>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</si>
  <si>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</si>
  <si>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</si>
  <si>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</si>
  <si>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</si>
  <si>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</si>
  <si>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</si>
  <si>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</si>
  <si>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</si>
  <si>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</si>
  <si>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</si>
  <si>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</si>
  <si>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</si>
  <si>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</si>
  <si>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</si>
  <si>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</si>
  <si>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</si>
  <si>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</si>
  <si>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</si>
  <si>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</si>
  <si>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</si>
  <si>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</si>
  <si>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</si>
  <si>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</si>
  <si>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</si>
  <si>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</si>
  <si>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</si>
  <si>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</si>
  <si>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</si>
  <si>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</si>
  <si>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</si>
  <si>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</si>
  <si>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</si>
  <si>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</si>
  <si>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</si>
  <si>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</si>
  <si>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</si>
  <si>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</si>
  <si>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</si>
  <si>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</si>
  <si>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</si>
  <si>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</si>
  <si>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</si>
  <si>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</si>
  <si>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</si>
  <si>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</si>
  <si>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</si>
  <si>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</si>
  <si>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</si>
  <si>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</si>
  <si>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</si>
  <si>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</si>
  <si>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</si>
  <si>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</si>
  <si>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</si>
  <si>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</si>
  <si>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</si>
  <si>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</si>
  <si>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</si>
  <si>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</si>
  <si>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</si>
  <si>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</si>
  <si>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</si>
  <si>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</si>
  <si>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</si>
  <si>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</si>
  <si>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</si>
  <si>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</si>
  <si>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</si>
  <si>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</si>
  <si>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</si>
  <si>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</si>
  <si>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</si>
  <si>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</si>
  <si>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</si>
  <si>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</si>
  <si>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</si>
  <si>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</si>
  <si>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</si>
  <si>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</si>
  <si>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</si>
  <si>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</si>
  <si>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</si>
  <si>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</si>
  <si>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</si>
  <si>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</si>
  <si>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</si>
  <si>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</si>
  <si>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</si>
  <si>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</si>
  <si>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</si>
  <si>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</si>
  <si>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</si>
  <si>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</si>
  <si>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</si>
  <si>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</si>
  <si>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</si>
  <si>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</si>
  <si>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</si>
  <si>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</si>
  <si>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</si>
  <si>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</si>
  <si>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</si>
  <si>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</si>
  <si>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</si>
  <si>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</si>
  <si>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</si>
  <si>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</si>
  <si>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</si>
  <si>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</si>
  <si>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</si>
  <si>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</si>
  <si>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</si>
  <si>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</si>
  <si>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</si>
  <si>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</si>
  <si>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</si>
  <si>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</si>
  <si>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</si>
  <si>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</si>
  <si>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</si>
  <si>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</si>
  <si>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</si>
  <si>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</si>
  <si>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</si>
  <si>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</si>
  <si>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</si>
  <si>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</si>
  <si>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</si>
  <si>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</si>
  <si>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</si>
  <si>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</si>
  <si>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</si>
  <si>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</si>
  <si>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</si>
  <si>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</si>
  <si>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</si>
  <si>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</si>
  <si>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</si>
  <si>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</si>
  <si>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</si>
  <si>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</si>
  <si>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</si>
  <si>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</si>
  <si>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</si>
  <si>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</si>
  <si>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</si>
  <si>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</si>
  <si>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</si>
  <si>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</si>
  <si>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</si>
  <si>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</si>
  <si>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</si>
  <si>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</si>
  <si>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</si>
  <si>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</si>
  <si>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</si>
  <si>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</si>
  <si>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</si>
  <si>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</si>
  <si>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</si>
  <si>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</si>
  <si>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</si>
  <si>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</si>
  <si>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</si>
  <si>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</si>
  <si>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</si>
  <si>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</si>
  <si>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</si>
  <si>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</si>
  <si>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</si>
  <si>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</si>
  <si>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</si>
  <si>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</si>
  <si>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</si>
  <si>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</si>
  <si>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</si>
  <si>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</si>
  <si>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</si>
  <si>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</si>
  <si>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</si>
  <si>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</si>
  <si>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</si>
  <si>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</si>
  <si>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</si>
  <si>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</si>
  <si>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</si>
  <si>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</si>
  <si>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</si>
  <si>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</si>
  <si>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</si>
  <si>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</si>
  <si>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</si>
  <si>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</si>
  <si>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</si>
  <si>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</si>
  <si>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</si>
  <si>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</si>
  <si>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</si>
  <si>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</si>
  <si>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</si>
  <si>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</si>
  <si>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</si>
  <si>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</si>
  <si>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</si>
  <si>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</si>
  <si>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</si>
  <si>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</si>
  <si>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</si>
  <si>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</si>
  <si>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</si>
  <si>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</si>
  <si>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</si>
  <si>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</si>
  <si>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</si>
  <si>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</si>
  <si>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</si>
  <si>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</si>
  <si>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</si>
  <si>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</si>
  <si>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</si>
  <si>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</si>
  <si>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</si>
  <si>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</si>
  <si>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</si>
  <si>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</si>
  <si>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</si>
  <si>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</si>
  <si>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</si>
  <si>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</si>
  <si>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</si>
  <si>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</si>
  <si>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</si>
  <si>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</si>
  <si>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</si>
  <si>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</si>
  <si>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</si>
  <si>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</si>
  <si>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</si>
  <si>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</si>
  <si>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</si>
  <si>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</si>
  <si>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</si>
  <si>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</si>
  <si>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</si>
  <si>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</si>
  <si>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</si>
  <si>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</si>
  <si>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</si>
  <si>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</si>
  <si>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</si>
  <si>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</si>
  <si>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</si>
  <si>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</si>
  <si>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</si>
  <si>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</si>
  <si>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</si>
  <si>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</si>
  <si>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</si>
  <si>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</si>
  <si>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</si>
  <si>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</si>
  <si>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</si>
  <si>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</si>
  <si>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</si>
  <si>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</si>
  <si>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</si>
  <si>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</si>
  <si>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</si>
  <si>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</si>
  <si>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</si>
  <si>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</si>
  <si>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</si>
  <si>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</si>
  <si>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</si>
  <si>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</si>
  <si>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</si>
  <si>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</si>
  <si>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</si>
  <si>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</si>
  <si>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</si>
  <si>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</si>
  <si>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</si>
  <si>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</si>
  <si>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</si>
  <si>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</si>
  <si>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</si>
  <si>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</si>
  <si>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</si>
  <si>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</si>
  <si>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</si>
  <si>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</si>
  <si>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</si>
  <si>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</si>
  <si>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</si>
  <si>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</si>
  <si>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</si>
  <si>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</si>
  <si>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</si>
  <si>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</si>
  <si>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</si>
  <si>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</si>
  <si>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</si>
  <si>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</si>
  <si>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</si>
  <si>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</si>
  <si>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</si>
  <si>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</si>
  <si>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</si>
  <si>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</si>
  <si>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</si>
  <si>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</si>
  <si>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</si>
  <si>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</si>
  <si>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</si>
  <si>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</si>
  <si>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</si>
  <si>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</si>
  <si>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</si>
  <si>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</si>
  <si>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</si>
  <si>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</si>
  <si>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</si>
  <si>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</si>
  <si>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</si>
  <si>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</si>
  <si>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</si>
  <si>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</si>
  <si>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</si>
  <si>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</si>
  <si>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</si>
  <si>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</si>
  <si>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</si>
  <si>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</si>
  <si>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</si>
  <si>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</si>
  <si>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</si>
  <si>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</si>
  <si>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</si>
  <si>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</si>
  <si>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</si>
  <si>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</si>
  <si>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</si>
  <si>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</si>
  <si>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</si>
  <si>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</si>
  <si>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</si>
  <si>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</si>
  <si>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</si>
  <si>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</si>
  <si>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</si>
  <si>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</si>
  <si>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</si>
  <si>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</si>
  <si>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</si>
  <si>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</si>
  <si>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</si>
  <si>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</si>
  <si>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</si>
  <si>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</si>
  <si>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</si>
  <si>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</si>
  <si>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</si>
  <si>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</si>
  <si>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</si>
  <si>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</si>
  <si>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</si>
  <si>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</si>
  <si>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</si>
  <si>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</si>
  <si>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</si>
  <si>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</si>
  <si>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</si>
  <si>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</si>
  <si>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</si>
  <si>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</si>
  <si>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</si>
  <si>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</si>
  <si>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</si>
  <si>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</si>
  <si>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</si>
  <si>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</si>
  <si>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</si>
  <si>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</si>
  <si>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</si>
  <si>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</si>
  <si>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</si>
  <si>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</si>
  <si>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</si>
  <si>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</si>
  <si>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</si>
  <si>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</si>
  <si>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</si>
  <si>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</si>
  <si>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</si>
  <si>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</si>
  <si>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</si>
  <si>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</si>
  <si>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</si>
  <si>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</si>
  <si>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</si>
  <si>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</si>
  <si>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</si>
  <si>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</si>
  <si>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</si>
  <si>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</si>
  <si>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</si>
  <si>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</si>
  <si>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</si>
  <si>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</si>
  <si>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</si>
  <si>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</si>
  <si>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</si>
  <si>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</si>
  <si>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</si>
  <si>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</si>
  <si>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</si>
  <si>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</si>
  <si>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</si>
  <si>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</si>
  <si>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</si>
  <si>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</si>
  <si>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</si>
  <si>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</si>
  <si>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</si>
  <si>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</si>
  <si>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</si>
  <si>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</si>
  <si>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</si>
  <si>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</si>
  <si>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</si>
  <si>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</si>
  <si>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</si>
  <si>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</si>
  <si>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</si>
  <si>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</si>
  <si>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</si>
  <si>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</si>
  <si>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</si>
  <si>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</si>
  <si>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</si>
  <si>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</si>
  <si>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</si>
  <si>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</si>
  <si>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</si>
  <si>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</si>
  <si>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</si>
  <si>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</si>
  <si>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</si>
  <si>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</si>
  <si>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</si>
  <si>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</si>
  <si>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</si>
  <si>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</si>
  <si>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</si>
  <si>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</si>
  <si>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</si>
  <si>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</si>
  <si>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</si>
  <si>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</si>
  <si>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</si>
  <si>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</si>
  <si>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</si>
  <si>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</si>
  <si>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</si>
  <si>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</si>
  <si>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</si>
  <si>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</si>
  <si>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</si>
  <si>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</si>
  <si>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</si>
  <si>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</si>
  <si>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</si>
  <si>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</si>
  <si>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</si>
  <si>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</si>
  <si>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</si>
  <si>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</si>
  <si>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</si>
  <si>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</si>
  <si>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</si>
  <si>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</si>
  <si>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</si>
  <si>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</si>
  <si>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</si>
  <si>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</si>
  <si>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</si>
  <si>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</si>
  <si>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</si>
  <si>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</si>
  <si>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</si>
  <si>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</si>
  <si>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</si>
  <si>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</si>
  <si>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</si>
  <si>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</si>
  <si>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</si>
  <si>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</si>
  <si>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</si>
  <si>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</si>
  <si>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</si>
  <si>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</si>
  <si>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</si>
  <si>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</si>
  <si>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</si>
  <si>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</si>
  <si>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</si>
  <si>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</si>
  <si>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</si>
  <si>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</si>
  <si>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</si>
  <si>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</si>
  <si>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</si>
  <si>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</si>
  <si>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</si>
  <si>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</si>
  <si>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</si>
  <si>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</si>
  <si>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</si>
  <si>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</si>
  <si>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</si>
  <si>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</si>
  <si>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</si>
  <si>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</si>
  <si>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</si>
  <si>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</si>
  <si>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</si>
  <si>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</si>
  <si>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</si>
  <si>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</si>
  <si>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</si>
  <si>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</si>
  <si>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</si>
  <si>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</si>
  <si>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</si>
  <si>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</si>
  <si>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</si>
  <si>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</si>
  <si>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</si>
  <si>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</si>
  <si>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</si>
  <si>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</si>
  <si>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</si>
  <si>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</si>
  <si>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</si>
  <si>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</si>
  <si>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</si>
  <si>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</si>
  <si>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</si>
  <si>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</si>
  <si>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</si>
  <si>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</si>
  <si>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</si>
  <si>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</si>
  <si>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</si>
  <si>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</si>
  <si>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</si>
  <si>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</si>
  <si>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</si>
  <si>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</si>
  <si>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</si>
  <si>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</si>
  <si>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</si>
  <si>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</si>
  <si>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</si>
  <si>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</si>
  <si>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</si>
  <si>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</si>
  <si>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</si>
  <si>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</si>
  <si>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</si>
  <si>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</si>
  <si>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</si>
  <si>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</si>
  <si>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</si>
  <si>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</si>
  <si>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</si>
  <si>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</si>
  <si>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</si>
  <si>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</si>
  <si>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</si>
  <si>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</si>
  <si>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</si>
  <si>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</si>
  <si>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</si>
  <si>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</si>
  <si>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</si>
  <si>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</si>
  <si>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</si>
  <si>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</si>
  <si>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</si>
  <si>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</si>
  <si>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</si>
  <si>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</si>
  <si>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</si>
  <si>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</si>
  <si>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</si>
  <si>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</si>
  <si>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</si>
  <si>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</si>
  <si>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</si>
  <si>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</si>
  <si>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</si>
  <si>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</si>
  <si>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</si>
  <si>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</si>
  <si>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</si>
  <si>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</si>
  <si>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</si>
  <si>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</si>
  <si>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</si>
  <si>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</si>
  <si>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</si>
  <si>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</si>
  <si>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</si>
  <si>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</si>
  <si>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</si>
  <si>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</si>
  <si>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</si>
  <si>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</si>
  <si>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</si>
  <si>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</si>
  <si>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</si>
  <si>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</si>
  <si>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</si>
  <si>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</si>
  <si>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</si>
  <si>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</si>
  <si>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</si>
  <si>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</si>
  <si>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</si>
  <si>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</si>
  <si>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</si>
  <si>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</si>
  <si>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</si>
  <si>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</si>
  <si>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</si>
  <si>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</si>
  <si>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</si>
  <si>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</si>
  <si>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</si>
  <si>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</si>
  <si>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</si>
  <si>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</si>
  <si>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</si>
  <si>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</si>
  <si>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</si>
  <si>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</si>
  <si>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</si>
  <si>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</si>
  <si>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</si>
  <si>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</si>
  <si>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</si>
  <si>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</si>
  <si>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</si>
  <si>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</si>
  <si>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</si>
  <si>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</si>
  <si>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</si>
  <si>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</si>
  <si>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</si>
  <si>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</si>
  <si>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</si>
  <si>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</si>
  <si>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</si>
  <si>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</si>
  <si>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</si>
  <si>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</si>
  <si>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</si>
  <si>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</si>
  <si>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</si>
  <si>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</si>
  <si>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</si>
  <si>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</si>
  <si>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</si>
  <si>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</si>
  <si>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</si>
  <si>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</si>
  <si>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</si>
  <si>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</si>
  <si>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</si>
  <si>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</si>
  <si>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</si>
  <si>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</si>
  <si>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</si>
  <si>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</si>
  <si>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</si>
  <si>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</si>
  <si>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</si>
  <si>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</si>
  <si>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</si>
  <si>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</si>
  <si>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</si>
  <si>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</si>
  <si>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</si>
  <si>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</si>
  <si>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</si>
  <si>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</si>
  <si>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</si>
  <si>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</si>
  <si>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</si>
  <si>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</si>
  <si>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</si>
  <si>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</si>
  <si>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</si>
  <si>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</si>
  <si>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</si>
  <si>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</si>
  <si>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</si>
  <si>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</si>
  <si>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</si>
  <si>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</si>
  <si>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</si>
  <si>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</si>
  <si>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</si>
  <si>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</si>
  <si>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</si>
  <si>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</si>
  <si>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</si>
  <si>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</si>
  <si>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</si>
  <si>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</si>
  <si>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</si>
  <si>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</si>
  <si>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</si>
  <si>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</si>
  <si>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</si>
  <si>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</si>
  <si>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</si>
  <si>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</si>
  <si>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</si>
  <si>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</si>
  <si>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</si>
  <si>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</si>
  <si>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</si>
  <si>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</si>
  <si>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</si>
  <si>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</si>
  <si>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</si>
  <si>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</si>
  <si>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</si>
  <si>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</si>
  <si>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</si>
  <si>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</si>
  <si>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</si>
  <si>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</si>
  <si>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</si>
  <si>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</si>
  <si>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</si>
  <si>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</si>
  <si>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</si>
  <si>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</si>
  <si>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</si>
  <si>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</si>
  <si>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</si>
  <si>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</si>
  <si>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</si>
  <si>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</si>
  <si>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</si>
  <si>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</si>
  <si>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</si>
  <si>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</si>
  <si>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</si>
  <si>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</si>
  <si>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</si>
  <si>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</si>
  <si>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</si>
  <si>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</si>
  <si>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</si>
  <si>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</si>
  <si>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</si>
  <si>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</si>
  <si>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</si>
  <si>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</si>
  <si>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</si>
  <si>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</si>
  <si>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</si>
  <si>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</si>
  <si>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</si>
  <si>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</si>
  <si>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</si>
  <si>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</si>
  <si>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</si>
  <si>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</si>
  <si>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</si>
  <si>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</si>
  <si>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</si>
  <si>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</si>
  <si>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</si>
  <si>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</si>
  <si>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</si>
  <si>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</si>
  <si>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</si>
  <si>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</si>
  <si>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</si>
  <si>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</si>
  <si>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</si>
  <si>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</si>
  <si>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</si>
  <si>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</si>
  <si>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</si>
  <si>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</si>
  <si>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</si>
  <si>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</si>
  <si>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</si>
  <si>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</si>
  <si>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</si>
  <si>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</si>
  <si>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</si>
  <si>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</si>
  <si>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</si>
  <si>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</si>
  <si>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</si>
  <si>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</si>
  <si>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</si>
  <si>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</si>
  <si>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</si>
  <si>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</si>
  <si>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</si>
  <si>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</si>
  <si>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</si>
  <si>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</si>
  <si>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</si>
  <si>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</si>
  <si>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</si>
  <si>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</si>
  <si>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</si>
  <si>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</si>
  <si>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</si>
  <si>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</si>
  <si>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</si>
  <si>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</si>
  <si>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</si>
  <si>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</si>
  <si>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</si>
  <si>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</si>
  <si>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</si>
  <si>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</si>
  <si>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</si>
  <si>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</si>
  <si>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</si>
  <si>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</si>
  <si>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</si>
  <si>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</si>
  <si>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</si>
  <si>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</si>
  <si>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</si>
  <si>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</si>
  <si>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</si>
  <si>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</si>
  <si>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</si>
  <si>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</si>
  <si>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</si>
  <si>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</si>
  <si>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</si>
  <si>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</si>
  <si>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</si>
  <si>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</si>
  <si>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</si>
  <si>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</si>
  <si>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</si>
  <si>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</si>
  <si>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</si>
  <si>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</si>
  <si>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</si>
  <si>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</si>
  <si>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</si>
  <si>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</si>
  <si>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</si>
  <si>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</si>
  <si>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</si>
  <si>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</si>
  <si>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</si>
  <si>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</si>
  <si>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</si>
  <si>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</si>
  <si>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</si>
  <si>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</si>
  <si>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</si>
  <si>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</si>
  <si>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</si>
  <si>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</si>
  <si>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</si>
  <si>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</si>
  <si>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</si>
  <si>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</si>
  <si>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</si>
  <si>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</si>
  <si>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</si>
  <si>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</si>
  <si>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</si>
  <si>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</si>
  <si>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</si>
  <si>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</si>
  <si>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</si>
  <si>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</si>
  <si>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</si>
  <si>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</si>
  <si>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</si>
  <si>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</si>
  <si>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</si>
  <si>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</si>
  <si>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</si>
  <si>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</si>
  <si>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</si>
  <si>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</si>
  <si>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</si>
  <si>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</si>
  <si>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</si>
  <si>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</si>
  <si>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</si>
  <si>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</si>
  <si>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</si>
  <si>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</si>
  <si>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</si>
  <si>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</si>
  <si>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</si>
  <si>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</si>
  <si>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</si>
  <si>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</si>
  <si>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</si>
  <si>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</si>
  <si>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</si>
  <si>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</si>
  <si>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</si>
  <si>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</si>
  <si>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</si>
  <si>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</si>
  <si>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</si>
  <si>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</si>
  <si>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</si>
  <si>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</si>
  <si>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</si>
  <si>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</si>
  <si>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</si>
  <si>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</si>
  <si>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</si>
  <si>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</si>
  <si>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</si>
  <si>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</si>
  <si>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</si>
  <si>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</si>
  <si>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</si>
  <si>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</si>
  <si>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</si>
  <si>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</si>
  <si>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</si>
  <si>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</si>
  <si>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</si>
  <si>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</si>
  <si>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</si>
  <si>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</si>
  <si>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</si>
  <si>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</si>
  <si>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</si>
  <si>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</si>
  <si>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</si>
  <si>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</si>
  <si>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</si>
  <si>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</si>
  <si>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</si>
  <si>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</si>
  <si>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</si>
  <si>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</si>
  <si>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</si>
  <si>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</si>
  <si>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</si>
  <si>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</si>
  <si>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</si>
  <si>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</si>
  <si>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</si>
  <si>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</si>
  <si>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</si>
  <si>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</si>
  <si>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</si>
  <si>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</si>
  <si>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</si>
  <si>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</si>
  <si>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</si>
  <si>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</si>
  <si>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</si>
  <si>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</si>
  <si>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</si>
  <si>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</si>
  <si>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</si>
  <si>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</si>
  <si>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</si>
  <si>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</si>
  <si>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</si>
  <si>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</si>
  <si>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</si>
  <si>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</si>
  <si>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</si>
  <si>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</si>
  <si>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</si>
  <si>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</si>
  <si>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</si>
  <si>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</si>
  <si>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</si>
  <si>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</si>
  <si>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</si>
  <si>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</si>
  <si>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</si>
  <si>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</si>
  <si>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</si>
  <si>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</si>
  <si>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</si>
  <si>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</si>
  <si>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</si>
  <si>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</si>
  <si>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</si>
  <si>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</si>
  <si>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</si>
  <si>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</si>
  <si>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</si>
  <si>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</si>
  <si>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</si>
  <si>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</si>
  <si>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</si>
  <si>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</si>
  <si>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</si>
  <si>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</si>
  <si>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</si>
  <si>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</si>
  <si>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</si>
  <si>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</si>
  <si>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</si>
  <si>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</si>
  <si>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</si>
  <si>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</si>
  <si>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</si>
  <si>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</si>
  <si>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</si>
  <si>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</si>
  <si>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</si>
  <si>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</si>
  <si>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</si>
  <si>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</si>
  <si>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</si>
  <si>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</si>
  <si>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</si>
  <si>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</si>
  <si>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</si>
  <si>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</si>
  <si>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</si>
  <si>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</si>
  <si>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</si>
  <si>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</si>
  <si>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</si>
  <si>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</si>
  <si>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</si>
  <si>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</si>
  <si>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</si>
  <si>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</si>
  <si>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</si>
  <si>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</si>
  <si>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</si>
  <si>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</si>
  <si>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</si>
  <si>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</si>
  <si>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</si>
  <si>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</si>
  <si>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</si>
  <si>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</si>
  <si>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</si>
  <si>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</si>
  <si>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</si>
  <si>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</si>
  <si>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</si>
  <si>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</si>
  <si>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</si>
  <si>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</si>
  <si>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</si>
  <si>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</si>
  <si>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</si>
  <si>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</si>
  <si>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</si>
  <si>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</si>
  <si>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</si>
  <si>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</si>
  <si>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</si>
  <si>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</si>
  <si>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</si>
  <si>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</si>
  <si>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</si>
  <si>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</si>
  <si>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</si>
  <si>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</si>
  <si>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</si>
  <si>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</si>
  <si>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</si>
  <si>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</si>
  <si>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</si>
  <si>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</si>
  <si>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</si>
  <si>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</si>
  <si>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</si>
  <si>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</si>
  <si>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</si>
  <si>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</si>
  <si>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</si>
  <si>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</si>
  <si>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</si>
  <si>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</si>
  <si>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</si>
  <si>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</si>
  <si>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</si>
  <si>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</si>
  <si>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</si>
  <si>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</si>
  <si>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</si>
  <si>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</si>
  <si>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</si>
  <si>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</si>
  <si>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</si>
  <si>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</si>
  <si>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</si>
  <si>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</si>
  <si>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</si>
  <si>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</si>
  <si>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</si>
  <si>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</si>
  <si>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</si>
  <si>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</si>
  <si>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</si>
  <si>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</si>
  <si>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</si>
  <si>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</si>
  <si>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</si>
  <si>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</si>
  <si>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</si>
  <si>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</si>
  <si>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</si>
  <si>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</si>
  <si>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</si>
  <si>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</si>
  <si>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</si>
  <si>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</si>
  <si>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</si>
  <si>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</si>
  <si>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</si>
  <si>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</si>
  <si>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</si>
  <si>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</si>
  <si>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</si>
  <si>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</si>
  <si>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</si>
  <si>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</si>
  <si>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</si>
  <si>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</si>
  <si>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</si>
  <si>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</si>
  <si>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</si>
  <si>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</si>
  <si>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</si>
  <si>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</si>
  <si>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</si>
  <si>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</si>
  <si>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</si>
  <si>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</si>
  <si>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</si>
  <si>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</si>
  <si>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</si>
  <si>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</si>
  <si>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</si>
  <si>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</si>
  <si>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</si>
  <si>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</si>
  <si>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</si>
  <si>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</si>
  <si>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</si>
  <si>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</si>
  <si>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</si>
  <si>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</si>
  <si>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</si>
  <si>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</si>
  <si>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</si>
  <si>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</si>
  <si>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</si>
  <si>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</si>
  <si>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</si>
  <si>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</si>
  <si>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</si>
  <si>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</si>
  <si>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</si>
  <si>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</si>
  <si>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</si>
  <si>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</si>
  <si>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</si>
  <si>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</si>
  <si>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</si>
  <si>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</si>
  <si>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</si>
  <si>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</si>
  <si>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</si>
  <si>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</si>
  <si>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</si>
  <si>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</si>
  <si>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</si>
  <si>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</si>
  <si>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</si>
  <si>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</si>
  <si>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</si>
  <si>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</si>
  <si>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</si>
  <si>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</si>
  <si>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</si>
  <si>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</si>
  <si>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</si>
  <si>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</si>
  <si>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</si>
  <si>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</si>
  <si>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</si>
  <si>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</si>
  <si>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</si>
  <si>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</si>
  <si>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</si>
  <si>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</si>
  <si>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</si>
  <si>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</si>
  <si>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</si>
  <si>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</si>
  <si>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</si>
  <si>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</si>
  <si>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</si>
  <si>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</si>
  <si>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</si>
  <si>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</si>
  <si>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</si>
  <si>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</si>
  <si>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</si>
  <si>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</si>
  <si>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</si>
  <si>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</si>
  <si>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</si>
  <si>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</si>
  <si>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</si>
  <si>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</si>
  <si>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</si>
  <si>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</si>
  <si>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</si>
  <si>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</si>
  <si>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</si>
  <si>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</si>
  <si>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</si>
  <si>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</si>
  <si>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</si>
  <si>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</si>
  <si>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</si>
  <si>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</si>
  <si>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</si>
  <si>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</si>
  <si>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</si>
  <si>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</si>
  <si>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</si>
  <si>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</si>
  <si>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</si>
  <si>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</si>
  <si>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</si>
  <si>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</si>
  <si>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</si>
  <si>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</si>
  <si>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</si>
  <si>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</si>
  <si>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</si>
  <si>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</si>
  <si>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</si>
  <si>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</si>
  <si>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</si>
  <si>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</si>
  <si>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</si>
  <si>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</si>
  <si>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</si>
  <si>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</si>
  <si>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</si>
  <si>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</si>
  <si>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</si>
  <si>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</si>
  <si>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</si>
  <si>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</si>
  <si>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</si>
  <si>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</si>
  <si>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</si>
  <si>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</si>
  <si>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</si>
  <si>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</si>
  <si>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</si>
  <si>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</si>
  <si>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</si>
  <si>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</si>
  <si>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</si>
  <si>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</si>
  <si>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</si>
  <si>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</si>
  <si>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</si>
  <si>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</si>
  <si>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</si>
  <si>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</si>
  <si>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</si>
  <si>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</si>
  <si>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</si>
  <si>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</si>
  <si>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</si>
  <si>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</si>
  <si>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</si>
  <si>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</si>
  <si>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</si>
  <si>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</si>
  <si>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</si>
  <si>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</si>
  <si>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</si>
  <si>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</si>
  <si>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</si>
  <si>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</si>
  <si>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</si>
  <si>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</si>
  <si>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</si>
  <si>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</si>
  <si>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</si>
  <si>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</si>
  <si>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</si>
  <si>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</si>
  <si>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</si>
  <si>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</si>
  <si>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</si>
  <si>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</si>
  <si>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</si>
  <si>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</si>
  <si>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</si>
  <si>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</si>
  <si>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</si>
  <si>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</si>
  <si>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</si>
  <si>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</si>
  <si>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</si>
  <si>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</si>
  <si>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</si>
  <si>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</si>
  <si>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</si>
  <si>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</si>
  <si>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</si>
  <si>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</si>
  <si>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</si>
  <si>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</si>
  <si>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</si>
  <si>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</si>
  <si>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</si>
  <si>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</si>
  <si>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</si>
  <si>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</si>
  <si>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</si>
  <si>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</si>
  <si>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</si>
  <si>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</si>
  <si>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</si>
  <si>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</si>
  <si>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</si>
  <si>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</si>
  <si>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</si>
  <si>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</si>
  <si>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</si>
  <si>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</si>
  <si>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</si>
  <si>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</si>
  <si>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</si>
  <si>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</si>
  <si>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</si>
  <si>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</si>
  <si>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</si>
  <si>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</si>
  <si>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</si>
  <si>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</si>
  <si>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</si>
  <si>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</si>
  <si>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</si>
  <si>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</si>
  <si>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</si>
  <si>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</si>
  <si>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</si>
  <si>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</si>
  <si>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</si>
  <si>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</si>
  <si>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</si>
  <si>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</si>
  <si>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</si>
  <si>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</si>
  <si>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</si>
  <si>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</si>
  <si>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</si>
  <si>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</si>
  <si>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</si>
  <si>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</si>
  <si>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</si>
  <si>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</si>
  <si>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</si>
  <si>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</si>
  <si>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</si>
  <si>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</si>
  <si>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</si>
  <si>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</si>
  <si>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</si>
  <si>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</si>
  <si>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</si>
  <si>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</si>
  <si>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</si>
  <si>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</si>
  <si>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</si>
  <si>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</si>
  <si>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</si>
  <si>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</si>
  <si>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</si>
  <si>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</si>
  <si>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</si>
  <si>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</si>
  <si>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</si>
  <si>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</si>
  <si>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</si>
  <si>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</si>
  <si>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</si>
  <si>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</si>
  <si>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</si>
  <si>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</si>
  <si>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</si>
  <si>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</si>
  <si>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</si>
  <si>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</si>
  <si>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</si>
  <si>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</si>
  <si>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</si>
  <si>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</si>
  <si>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</si>
  <si>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</si>
  <si>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</si>
  <si>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</si>
  <si>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</si>
  <si>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</si>
  <si>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</si>
  <si>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</si>
  <si>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</si>
  <si>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</si>
  <si>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</si>
  <si>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</si>
  <si>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</si>
  <si>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</si>
  <si>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</si>
  <si>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</si>
  <si>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</si>
  <si>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</si>
  <si>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</si>
  <si>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</si>
  <si>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</si>
  <si>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</si>
  <si>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</si>
  <si>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</si>
  <si>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</si>
  <si>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</si>
  <si>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</si>
  <si>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</si>
  <si>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</si>
  <si>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</si>
  <si>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</si>
  <si>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</si>
  <si>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</si>
  <si>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</si>
  <si>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</si>
  <si>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</si>
  <si>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</si>
  <si>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</si>
  <si>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</si>
  <si>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</si>
  <si>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</si>
  <si>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</si>
  <si>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</si>
  <si>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</si>
  <si>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</si>
  <si>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</si>
  <si>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</si>
  <si>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</si>
  <si>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</si>
  <si>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</si>
  <si>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</si>
  <si>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</si>
  <si>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</si>
  <si>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</si>
  <si>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</si>
  <si>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</si>
  <si>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</si>
  <si>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</si>
  <si>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</si>
  <si>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</si>
  <si>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</si>
  <si>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</si>
  <si>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</si>
  <si>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</si>
  <si>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</si>
  <si>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</si>
  <si>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</si>
  <si>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</si>
  <si>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</si>
  <si>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</si>
  <si>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</si>
  <si>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</si>
  <si>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</si>
  <si>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</si>
  <si>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</si>
  <si>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</si>
  <si>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</si>
  <si>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</si>
  <si>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</si>
  <si>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</si>
  <si>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</si>
  <si>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</si>
  <si>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</si>
  <si>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</si>
  <si>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</si>
  <si>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</si>
  <si>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</si>
  <si>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</si>
  <si>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</si>
  <si>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</si>
  <si>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</si>
  <si>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</si>
  <si>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</si>
  <si>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</si>
  <si>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</si>
  <si>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</si>
  <si>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</si>
  <si>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</si>
  <si>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</si>
  <si>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</si>
  <si>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</si>
  <si>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</si>
  <si>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</si>
  <si>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</si>
  <si>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</si>
  <si>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</si>
  <si>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</si>
  <si>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</si>
  <si>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</si>
  <si>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</si>
  <si>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</si>
  <si>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</si>
  <si>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</si>
  <si>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</si>
  <si>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</si>
  <si>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</si>
  <si>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</si>
  <si>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</si>
  <si>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</si>
  <si>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</si>
  <si>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</si>
  <si>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</si>
  <si>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</si>
  <si>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</si>
  <si>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</si>
  <si>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</si>
  <si>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</si>
  <si>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</si>
  <si>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</si>
  <si>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</si>
  <si>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</si>
  <si>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</si>
  <si>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</si>
  <si>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</si>
  <si>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</si>
  <si>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</si>
  <si>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</si>
  <si>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</si>
  <si>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</si>
  <si>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</si>
  <si>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</si>
  <si>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</si>
  <si>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</si>
  <si>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</si>
  <si>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</si>
  <si>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</si>
  <si>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</si>
  <si>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</si>
  <si>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</si>
  <si>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</si>
  <si>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</si>
  <si>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</si>
  <si>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</si>
  <si>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</si>
  <si>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</si>
  <si>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</si>
  <si>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</si>
  <si>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</si>
  <si>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</si>
  <si>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</si>
  <si>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</si>
  <si>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</si>
  <si>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</si>
  <si>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</si>
  <si>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</si>
  <si>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</si>
  <si>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</si>
  <si>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</si>
  <si>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</si>
  <si>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</si>
  <si>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</si>
  <si>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</si>
  <si>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</si>
  <si>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</si>
  <si>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</si>
  <si>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</si>
  <si>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</si>
  <si>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</si>
  <si>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</si>
  <si>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</si>
  <si>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</si>
  <si>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</si>
  <si>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</si>
  <si>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</si>
  <si>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</si>
  <si>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</si>
  <si>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</si>
  <si>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</si>
  <si>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</si>
  <si>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</si>
  <si>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</si>
  <si>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</si>
  <si>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</si>
  <si>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</si>
  <si>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</si>
  <si>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</si>
  <si>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</si>
  <si>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</si>
  <si>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</si>
  <si>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</si>
  <si>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</si>
  <si>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</si>
  <si>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</si>
  <si>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</si>
  <si>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</si>
  <si>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</si>
  <si>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</si>
  <si>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</si>
  <si>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</si>
  <si>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</si>
  <si>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</si>
  <si>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</si>
  <si>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</si>
  <si>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</si>
  <si>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</si>
  <si>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</si>
  <si>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</si>
  <si>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</si>
  <si>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</si>
  <si>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</si>
  <si>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</si>
  <si>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</si>
  <si>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</si>
  <si>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</si>
  <si>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</si>
  <si>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</si>
  <si>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</si>
  <si>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</si>
  <si>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</si>
  <si>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</si>
  <si>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</si>
  <si>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</si>
  <si>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</si>
  <si>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</si>
  <si>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</si>
  <si>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</si>
  <si>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</si>
  <si>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</si>
  <si>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</si>
  <si>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</si>
  <si>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</si>
  <si>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</si>
  <si>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</si>
  <si>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</si>
  <si>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</si>
  <si>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</si>
  <si>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</si>
  <si>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</si>
  <si>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</si>
  <si>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</si>
  <si>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</si>
  <si>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</si>
  <si>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</si>
  <si>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</si>
  <si>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</si>
  <si>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</si>
  <si>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</si>
  <si>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</si>
  <si>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</si>
  <si>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</si>
  <si>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</si>
  <si>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</si>
  <si>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</si>
  <si>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</si>
  <si>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</si>
  <si>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</si>
  <si>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</si>
  <si>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</si>
  <si>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</si>
  <si>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</si>
  <si>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</si>
  <si>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</si>
  <si>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</si>
  <si>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</si>
  <si>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</si>
  <si>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</si>
  <si>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</si>
  <si>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</si>
  <si>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</si>
  <si>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</si>
  <si>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</si>
  <si>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</si>
  <si>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</si>
  <si>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</si>
  <si>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</si>
  <si>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</si>
  <si>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</si>
  <si>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</si>
  <si>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</si>
  <si>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</si>
  <si>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</si>
  <si>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</si>
  <si>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</si>
  <si>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</si>
  <si>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</si>
  <si>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</si>
  <si>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</si>
  <si>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</si>
  <si>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</si>
  <si>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</si>
  <si>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</si>
  <si>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</si>
  <si>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</si>
  <si>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</si>
  <si>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</si>
  <si>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</si>
  <si>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</si>
  <si>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</si>
  <si>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</si>
  <si>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</si>
  <si>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</si>
  <si>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</si>
  <si>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</si>
  <si>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</si>
  <si>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</si>
  <si>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</si>
  <si>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</si>
  <si>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</si>
  <si>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</si>
  <si>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</si>
  <si>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</si>
  <si>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</si>
  <si>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</si>
  <si>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</si>
  <si>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</si>
  <si>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</si>
  <si>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</si>
  <si>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</si>
  <si>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</si>
  <si>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</si>
  <si>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</si>
  <si>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</si>
  <si>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</si>
  <si>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</si>
  <si>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</si>
  <si>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</si>
  <si>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</si>
  <si>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</si>
  <si>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</si>
  <si>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</si>
  <si>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</si>
  <si>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</si>
  <si>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</si>
  <si>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</si>
  <si>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</si>
  <si>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</si>
  <si>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</si>
  <si>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</si>
  <si>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</si>
  <si>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</si>
  <si>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</si>
  <si>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</si>
  <si>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</si>
  <si>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</si>
  <si>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</si>
  <si>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</si>
  <si>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</si>
  <si>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</si>
  <si>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</si>
  <si>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</si>
  <si>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</si>
  <si>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</si>
  <si>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</si>
  <si>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</si>
  <si>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</si>
  <si>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</si>
  <si>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</si>
  <si>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</si>
  <si>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</si>
  <si>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</si>
  <si>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</si>
  <si>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</si>
  <si>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</si>
  <si>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</si>
  <si>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</si>
  <si>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</si>
  <si>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</si>
  <si>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</si>
  <si>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</si>
  <si>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</si>
  <si>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</si>
  <si>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</si>
  <si>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</si>
  <si>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</si>
  <si>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</si>
  <si>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</si>
  <si>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</si>
  <si>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</si>
  <si>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</si>
  <si>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</si>
  <si>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</si>
  <si>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</si>
  <si>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</si>
  <si>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</si>
  <si>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</si>
  <si>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</si>
  <si>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</si>
  <si>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</si>
  <si>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</si>
  <si>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</si>
  <si>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</si>
  <si>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</si>
  <si>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</si>
  <si>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</si>
  <si>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</si>
  <si>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</si>
  <si>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</si>
  <si>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</si>
  <si>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</si>
  <si>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</si>
  <si>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</si>
  <si>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</si>
  <si>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</si>
  <si>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</si>
  <si>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</si>
  <si>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</si>
  <si>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</si>
  <si>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</si>
  <si>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</si>
  <si>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</si>
  <si>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</si>
  <si>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</si>
  <si>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</si>
  <si>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</si>
  <si>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</si>
  <si>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</si>
  <si>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</si>
  <si>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</si>
  <si>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</si>
  <si>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</si>
  <si>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</si>
  <si>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</si>
  <si>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</si>
  <si>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</si>
  <si>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</si>
  <si>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</si>
  <si>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</si>
  <si>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</si>
  <si>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</si>
  <si>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</si>
  <si>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</si>
  <si>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</si>
  <si>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</si>
  <si>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</si>
  <si>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</si>
  <si>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</si>
  <si>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</si>
  <si>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</si>
  <si>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</si>
  <si>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</si>
  <si>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</si>
  <si>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</si>
  <si>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</si>
  <si>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</si>
  <si>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</si>
  <si>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</si>
  <si>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</si>
  <si>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</si>
  <si>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</si>
  <si>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</si>
  <si>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</si>
  <si>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</si>
  <si>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</si>
  <si>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</si>
  <si>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</si>
  <si>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</si>
  <si>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</si>
  <si>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</si>
  <si>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</si>
  <si>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</si>
  <si>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</si>
  <si>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</si>
  <si>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</si>
  <si>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</si>
  <si>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</si>
  <si>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</si>
  <si>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</si>
  <si>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</si>
  <si>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</si>
  <si>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</si>
  <si>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</si>
  <si>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</si>
  <si>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</si>
  <si>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</si>
  <si>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</si>
  <si>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</si>
  <si>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</si>
  <si>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</si>
  <si>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</si>
  <si>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</si>
  <si>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</si>
  <si>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</si>
  <si>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</si>
  <si>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</si>
  <si>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</si>
  <si>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</si>
  <si>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</si>
  <si>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</si>
  <si>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</si>
  <si>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</si>
  <si>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</si>
  <si>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</si>
  <si>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</si>
  <si>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</si>
  <si>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</si>
  <si>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</si>
  <si>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</si>
  <si>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</si>
  <si>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</si>
  <si>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</si>
  <si>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</si>
  <si>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</si>
  <si>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</si>
  <si>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</si>
  <si>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</si>
  <si>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</si>
  <si>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</si>
  <si>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</si>
  <si>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</si>
  <si>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</si>
  <si>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</si>
  <si>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</si>
  <si>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</si>
  <si>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</si>
  <si>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</si>
  <si>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</si>
  <si>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</si>
  <si>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</si>
  <si>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</si>
  <si>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</si>
  <si>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</si>
  <si>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</si>
  <si>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</si>
  <si>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</si>
  <si>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</si>
  <si>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</si>
  <si>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</si>
  <si>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</si>
  <si>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</si>
  <si>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</si>
  <si>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</si>
  <si>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</si>
  <si>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</si>
  <si>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</si>
  <si>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</si>
  <si>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</si>
  <si>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</si>
  <si>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</si>
  <si>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</si>
  <si>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</si>
  <si>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</si>
  <si>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</si>
  <si>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</si>
  <si>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</si>
  <si>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</si>
  <si>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</si>
  <si>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</si>
  <si>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</si>
  <si>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</si>
  <si>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</si>
  <si>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</si>
  <si>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</si>
  <si>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</si>
  <si>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</si>
  <si>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</si>
  <si>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</si>
  <si>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</si>
  <si>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</si>
  <si>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</si>
  <si>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</si>
  <si>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</si>
  <si>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</si>
  <si>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</si>
  <si>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</si>
  <si>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</si>
  <si>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</si>
  <si>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</si>
  <si>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</si>
  <si>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</si>
  <si>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</si>
  <si>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</si>
  <si>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</si>
  <si>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</si>
  <si>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</si>
  <si>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</si>
  <si>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</si>
  <si>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</si>
  <si>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</si>
  <si>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</si>
  <si>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</si>
  <si>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</si>
  <si>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</si>
  <si>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</si>
  <si>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</si>
  <si>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</si>
  <si>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</si>
  <si>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</si>
  <si>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</si>
  <si>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</si>
  <si>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</si>
  <si>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</si>
  <si>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</si>
  <si>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</si>
  <si>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</si>
  <si>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</si>
  <si>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</si>
  <si>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</si>
  <si>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</si>
  <si>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</si>
  <si>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</si>
  <si>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</si>
  <si>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</si>
  <si>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</si>
  <si>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</si>
  <si>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</si>
  <si>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</si>
  <si>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</si>
  <si>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</si>
  <si>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</si>
  <si>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</si>
  <si>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</si>
  <si>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</si>
  <si>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</si>
  <si>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</si>
  <si>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</si>
  <si>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</si>
  <si>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</si>
  <si>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</si>
  <si>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</si>
  <si>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</si>
  <si>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</si>
  <si>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</si>
  <si>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</si>
  <si>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</si>
  <si>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</si>
  <si>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</si>
  <si>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</si>
  <si>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</si>
  <si>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</si>
  <si>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</si>
  <si>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</si>
  <si>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</si>
  <si>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</si>
  <si>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</si>
  <si>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</si>
  <si>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</si>
  <si>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</si>
  <si>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</si>
  <si>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</si>
  <si>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</si>
  <si>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</si>
  <si>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</si>
  <si>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</si>
  <si>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</si>
  <si>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</si>
  <si>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</si>
  <si>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</si>
  <si>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</si>
  <si>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</si>
  <si>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</si>
  <si>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</si>
  <si>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</si>
  <si>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</si>
  <si>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</si>
  <si>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</si>
  <si>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</si>
  <si>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</si>
  <si>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</si>
  <si>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</si>
  <si>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</si>
  <si>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</si>
  <si>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</si>
  <si>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</si>
  <si>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</si>
  <si>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</si>
  <si>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</si>
  <si>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</si>
  <si>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</si>
  <si>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</si>
  <si>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</si>
  <si>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</si>
  <si>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</si>
  <si>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</si>
  <si>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</si>
  <si>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</si>
  <si>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</si>
  <si>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</si>
  <si>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</si>
  <si>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</si>
  <si>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</si>
  <si>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</si>
  <si>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</si>
  <si>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</si>
  <si>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</si>
  <si>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</si>
  <si>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</si>
  <si>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</si>
  <si>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</si>
  <si>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</si>
  <si>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</si>
  <si>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</si>
  <si>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</si>
  <si>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</si>
  <si>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</si>
  <si>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</si>
  <si>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</si>
  <si>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</si>
  <si>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</si>
  <si>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</si>
  <si>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</si>
  <si>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</si>
  <si>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</si>
  <si>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</si>
  <si>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</si>
  <si>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</si>
  <si>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</si>
  <si>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</si>
  <si>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</si>
  <si>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</si>
  <si>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</si>
  <si>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</si>
  <si>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</si>
  <si>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</si>
  <si>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</si>
  <si>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</si>
  <si>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</si>
  <si>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</si>
  <si>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</si>
  <si>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</si>
  <si>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</si>
  <si>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</si>
  <si>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</si>
  <si>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</si>
  <si>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</si>
  <si>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</si>
  <si>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</si>
  <si>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</si>
  <si>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</si>
  <si>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</si>
  <si>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</si>
  <si>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</si>
  <si>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</si>
  <si>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</si>
  <si>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</si>
  <si>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</si>
  <si>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</si>
  <si>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</si>
  <si>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</si>
  <si>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</si>
  <si>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</si>
  <si>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</si>
  <si>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</si>
  <si>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</si>
  <si>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</si>
  <si>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</si>
  <si>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</si>
  <si>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</si>
  <si>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</si>
  <si>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</si>
  <si>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</si>
  <si>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</si>
  <si>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</si>
  <si>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</si>
  <si>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</si>
  <si>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</si>
  <si>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</si>
  <si>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</si>
  <si>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</si>
  <si>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</si>
  <si>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</si>
  <si>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</si>
  <si>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</si>
  <si>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</si>
  <si>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</si>
  <si>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</si>
  <si>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</si>
  <si>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</si>
  <si>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</si>
  <si>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</si>
  <si>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</si>
  <si>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</si>
  <si>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</si>
  <si>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</si>
  <si>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</si>
  <si>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</si>
  <si>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</si>
  <si>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</si>
  <si>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</si>
  <si>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</si>
  <si>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</si>
  <si>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</si>
  <si>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</si>
  <si>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</si>
  <si>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</si>
  <si>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</si>
  <si>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</si>
  <si>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</si>
  <si>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</si>
  <si>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</si>
  <si>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</si>
  <si>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</si>
  <si>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</si>
  <si>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</si>
  <si>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</si>
  <si>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</si>
  <si>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</si>
  <si>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</si>
  <si>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</si>
  <si>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</si>
  <si>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</si>
  <si>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</si>
  <si>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</si>
  <si>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</si>
  <si>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</si>
  <si>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</si>
  <si>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</si>
  <si>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</si>
  <si>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</si>
  <si>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</si>
  <si>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</si>
  <si>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</si>
  <si>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</si>
  <si>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</si>
  <si>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</si>
  <si>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</si>
  <si>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</si>
  <si>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</si>
  <si>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</si>
  <si>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</si>
  <si>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</si>
  <si>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</si>
  <si>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</si>
  <si>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</si>
  <si>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</si>
  <si>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</si>
  <si>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</si>
  <si>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</si>
  <si>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</si>
  <si>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</si>
  <si>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</si>
  <si>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</si>
  <si>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</si>
  <si>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</si>
  <si>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</si>
  <si>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</si>
  <si>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</si>
  <si>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</si>
  <si>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</si>
  <si>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</si>
  <si>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</si>
  <si>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</si>
  <si>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</si>
  <si>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</si>
  <si>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</si>
  <si>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</si>
  <si>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</si>
  <si>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</si>
  <si>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</si>
  <si>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</si>
  <si>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</si>
  <si>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</si>
  <si>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</si>
  <si>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</si>
  <si>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</si>
  <si>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</si>
  <si>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</si>
  <si>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</si>
  <si>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</si>
  <si>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</si>
  <si>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</si>
  <si>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</si>
  <si>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</si>
  <si>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</si>
  <si>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</si>
  <si>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</si>
  <si>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</si>
  <si>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</si>
  <si>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</si>
  <si>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</si>
  <si>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</si>
  <si>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</si>
  <si>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</si>
  <si>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</si>
  <si>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</si>
  <si>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</si>
  <si>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</si>
  <si>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</si>
  <si>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</si>
  <si>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</si>
  <si>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</si>
  <si>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</si>
  <si>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</si>
  <si>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</si>
  <si>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</si>
  <si>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</si>
  <si>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</si>
  <si>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</si>
  <si>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</si>
  <si>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</si>
  <si>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</si>
  <si>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</si>
  <si>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</si>
  <si>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</si>
  <si>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</si>
  <si>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</si>
  <si>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</si>
  <si>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</si>
  <si>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</si>
  <si>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</si>
  <si>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</si>
  <si>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</si>
  <si>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</si>
  <si>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</si>
  <si>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</si>
  <si>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</si>
  <si>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</si>
  <si>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</si>
  <si>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</si>
  <si>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</si>
  <si>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</si>
  <si>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</si>
  <si>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</si>
  <si>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</si>
  <si>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</si>
  <si>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</si>
  <si>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</si>
  <si>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</si>
  <si>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</si>
  <si>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</si>
  <si>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</si>
  <si>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</si>
  <si>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</si>
  <si>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</si>
  <si>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</si>
  <si>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</si>
  <si>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</si>
  <si>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</si>
  <si>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</si>
  <si>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</si>
  <si>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</si>
  <si>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</si>
  <si>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</si>
  <si>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</si>
  <si>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</si>
  <si>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</si>
  <si>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</si>
  <si>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</si>
  <si>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</si>
  <si>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</si>
  <si>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</si>
  <si>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</si>
  <si>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</si>
  <si>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</si>
  <si>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</si>
  <si>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</si>
  <si>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</si>
  <si>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</si>
  <si>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</si>
  <si>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</si>
  <si>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</si>
  <si>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</si>
  <si>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</si>
  <si>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</si>
  <si>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</si>
  <si>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</si>
  <si>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</si>
  <si>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</si>
  <si>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</si>
  <si>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</si>
  <si>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</si>
  <si>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</si>
  <si>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</si>
  <si>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</si>
  <si>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</si>
  <si>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</si>
  <si>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</si>
  <si>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</si>
  <si>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</si>
  <si>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</si>
  <si>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</si>
  <si>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</si>
  <si>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</si>
  <si>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</si>
  <si>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</si>
  <si>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</si>
  <si>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</si>
  <si>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</si>
  <si>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</si>
  <si>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</si>
  <si>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</si>
  <si>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</si>
  <si>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</si>
  <si>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</si>
  <si>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</si>
  <si>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</si>
  <si>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</si>
  <si>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</si>
  <si>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</si>
  <si>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</si>
  <si>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</si>
  <si>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</si>
  <si>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</si>
  <si>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</si>
  <si>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</si>
  <si>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</si>
  <si>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</si>
  <si>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</si>
  <si>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</si>
  <si>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</si>
  <si>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</si>
  <si>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</si>
  <si>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</si>
  <si>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</si>
  <si>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</si>
  <si>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</si>
  <si>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</si>
  <si>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</si>
  <si>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</si>
  <si>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</si>
  <si>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</si>
  <si>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</si>
  <si>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</si>
  <si>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</si>
  <si>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</si>
  <si>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</si>
  <si>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</si>
  <si>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</si>
  <si>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</si>
  <si>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</si>
  <si>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</si>
  <si>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</si>
  <si>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</si>
  <si>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</si>
  <si>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</si>
  <si>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</si>
  <si>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</si>
  <si>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</si>
  <si>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</si>
  <si>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</si>
  <si>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</si>
  <si>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</si>
  <si>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</si>
  <si>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</si>
  <si>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</si>
  <si>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</si>
  <si>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</si>
  <si>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</si>
  <si>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</si>
  <si>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</si>
  <si>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</si>
  <si>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</si>
  <si>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</si>
  <si>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</si>
  <si>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</si>
  <si>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</si>
  <si>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</si>
  <si>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</si>
  <si>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</si>
  <si>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</si>
  <si>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</si>
  <si>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</si>
  <si>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</si>
  <si>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</si>
  <si>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</si>
  <si>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</si>
  <si>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</si>
  <si>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</si>
  <si>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</si>
  <si>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</si>
  <si>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</si>
  <si>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</si>
  <si>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</si>
  <si>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</si>
  <si>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</si>
  <si>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</si>
  <si>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</si>
  <si>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</si>
  <si>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</si>
  <si>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</si>
  <si>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</si>
  <si>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</si>
  <si>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</si>
  <si>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</si>
  <si>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</si>
  <si>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</si>
  <si>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</si>
  <si>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</si>
  <si>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</si>
  <si>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</si>
  <si>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</si>
  <si>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</si>
  <si>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</si>
  <si>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</si>
  <si>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</si>
  <si>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</si>
  <si>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</si>
  <si>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</si>
  <si>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</si>
  <si>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</si>
  <si>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</si>
  <si>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</si>
  <si>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</si>
  <si>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</si>
  <si>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</si>
  <si>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</si>
  <si>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</si>
  <si>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</si>
  <si>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</si>
  <si>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</si>
  <si>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</si>
  <si>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</si>
  <si>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</si>
  <si>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</si>
  <si>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</si>
  <si>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</si>
  <si>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</si>
  <si>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</si>
  <si>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</si>
  <si>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</si>
  <si>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</si>
  <si>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</si>
  <si>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</si>
  <si>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</si>
  <si>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</si>
  <si>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</si>
  <si>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</si>
  <si>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</si>
  <si>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</si>
  <si>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</si>
  <si>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</si>
  <si>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</si>
  <si>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</si>
  <si>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</si>
  <si>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</si>
  <si>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</si>
  <si>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</si>
  <si>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</si>
  <si>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</si>
  <si>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</si>
  <si>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</si>
  <si>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</si>
  <si>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</si>
  <si>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</si>
  <si>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</si>
  <si>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</si>
  <si>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</si>
  <si>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</si>
  <si>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</si>
  <si>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</si>
  <si>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</si>
  <si>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</si>
  <si>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</si>
  <si>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</si>
  <si>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</si>
  <si>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</si>
  <si>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</si>
  <si>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</si>
  <si>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</si>
  <si>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</si>
  <si>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</si>
  <si>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</si>
  <si>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</si>
  <si>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</si>
  <si>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</si>
  <si>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</si>
  <si>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</si>
  <si>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</si>
  <si>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</si>
  <si>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</si>
  <si>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</si>
  <si>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</si>
  <si>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</si>
  <si>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</si>
  <si>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</si>
  <si>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</si>
  <si>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</si>
  <si>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</si>
  <si>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</si>
  <si>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</si>
  <si>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</si>
  <si>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</si>
  <si>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</si>
  <si>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</si>
  <si>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</si>
  <si>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</si>
  <si>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</si>
  <si>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</si>
  <si>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</si>
  <si>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</si>
  <si>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</si>
  <si>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</si>
  <si>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</si>
  <si>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</si>
  <si>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</si>
  <si>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</si>
  <si>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</si>
  <si>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</si>
  <si>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</si>
  <si>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</si>
  <si>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</si>
  <si>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</si>
  <si>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</si>
  <si>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</si>
  <si>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</si>
  <si>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</si>
  <si>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</si>
  <si>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</si>
  <si>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</si>
  <si>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</si>
  <si>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</si>
  <si>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</si>
  <si>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</si>
  <si>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</si>
  <si>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</si>
  <si>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</si>
  <si>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</si>
  <si>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</si>
  <si>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</si>
  <si>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</si>
  <si>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</si>
  <si>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</si>
  <si>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</si>
  <si>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</si>
  <si>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</si>
  <si>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</si>
  <si>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</si>
  <si>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</si>
  <si>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</si>
  <si>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</si>
  <si>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</si>
  <si>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</si>
  <si>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</si>
  <si>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</si>
  <si>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</si>
  <si>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</si>
  <si>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</si>
  <si>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</si>
  <si>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</si>
  <si>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</si>
  <si>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</si>
  <si>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</si>
  <si>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</si>
  <si>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</si>
  <si>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</si>
  <si>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</si>
  <si>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</si>
  <si>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</si>
  <si>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</si>
  <si>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</si>
  <si>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</si>
  <si>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</si>
  <si>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</si>
  <si>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</si>
  <si>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</si>
  <si>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</si>
  <si>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</si>
  <si>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</si>
  <si>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</si>
  <si>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</si>
  <si>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</si>
  <si>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</si>
  <si>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</si>
  <si>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</si>
  <si>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</si>
  <si>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</si>
  <si>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</si>
  <si>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</si>
  <si>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</si>
  <si>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</si>
  <si>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</si>
  <si>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</si>
  <si>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</si>
  <si>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</si>
  <si>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</si>
  <si>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</si>
  <si>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</si>
  <si>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</si>
  <si>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</si>
  <si>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</si>
  <si>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</si>
  <si>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</si>
  <si>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</si>
  <si>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</si>
  <si>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</si>
  <si>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</si>
  <si>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</si>
  <si>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</si>
  <si>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</si>
  <si>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</si>
  <si>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</si>
  <si>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</si>
  <si>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</si>
  <si>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</si>
  <si>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</si>
  <si>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</si>
  <si>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</si>
  <si>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</si>
  <si>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</si>
  <si>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</si>
  <si>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</si>
  <si>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</si>
  <si>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</si>
  <si>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</si>
  <si>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</si>
  <si>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</si>
  <si>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</si>
  <si>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</si>
  <si>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</si>
  <si>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</si>
  <si>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</si>
  <si>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</si>
  <si>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</si>
  <si>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</si>
  <si>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</si>
  <si>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</si>
  <si>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</si>
  <si>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</si>
  <si>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</si>
  <si>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</si>
  <si>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</si>
  <si>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</si>
  <si>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</si>
  <si>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</si>
  <si>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</si>
  <si>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</si>
  <si>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</si>
  <si>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</si>
  <si>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</si>
  <si>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</si>
  <si>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</si>
  <si>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</si>
  <si>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</si>
  <si>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</si>
  <si>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</si>
  <si>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</si>
  <si>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</si>
  <si>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</si>
  <si>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</si>
  <si>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</si>
  <si>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</si>
  <si>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</si>
  <si>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</si>
  <si>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</si>
  <si>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</si>
  <si>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</si>
  <si>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</si>
  <si>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</si>
  <si>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</si>
  <si>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</si>
  <si>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</si>
  <si>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</si>
  <si>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</si>
  <si>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</si>
  <si>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</si>
  <si>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</si>
  <si>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</si>
  <si>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</si>
  <si>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</si>
  <si>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</si>
  <si>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</si>
  <si>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</si>
  <si>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</si>
  <si>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</si>
  <si>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</si>
  <si>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</si>
  <si>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</si>
  <si>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</si>
  <si>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</si>
  <si>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</si>
  <si>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</si>
  <si>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</si>
  <si>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</si>
  <si>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</si>
  <si>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</si>
  <si>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</si>
  <si>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</si>
  <si>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</si>
  <si>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</si>
  <si>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</si>
  <si>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</si>
  <si>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</si>
  <si>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</si>
  <si>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</si>
  <si>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</si>
  <si>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</si>
  <si>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</si>
  <si>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</si>
  <si>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</si>
  <si>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</si>
  <si>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</si>
  <si>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</si>
  <si>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</si>
  <si>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</si>
  <si>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</si>
  <si>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</si>
  <si>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</si>
  <si>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</si>
  <si>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</si>
  <si>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</si>
  <si>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</si>
  <si>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</si>
  <si>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</si>
  <si>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</si>
  <si>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</si>
  <si>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</si>
  <si>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</si>
  <si>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</si>
  <si>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</si>
  <si>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</si>
  <si>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</si>
  <si>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</si>
  <si>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</si>
  <si>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</si>
  <si>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</si>
  <si>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</si>
  <si>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</si>
  <si>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</si>
  <si>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</si>
  <si>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</si>
  <si>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</si>
  <si>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</si>
  <si>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</si>
  <si>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</si>
  <si>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</si>
  <si>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</si>
  <si>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</si>
  <si>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</si>
  <si>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</si>
  <si>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</si>
  <si>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</si>
  <si>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</si>
  <si>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</si>
  <si>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</si>
  <si>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</si>
  <si>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</si>
  <si>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</si>
  <si>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</si>
  <si>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</si>
  <si>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</si>
  <si>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</si>
  <si>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</si>
  <si>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</si>
  <si>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</si>
  <si>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</si>
  <si>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</si>
  <si>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</si>
  <si>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</si>
  <si>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</si>
  <si>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</si>
  <si>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</si>
  <si>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</si>
  <si>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</si>
  <si>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</si>
  <si>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</si>
  <si>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</si>
  <si>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</si>
  <si>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</si>
  <si>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</si>
  <si>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</si>
  <si>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</si>
  <si>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</si>
  <si>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</si>
  <si>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</si>
  <si>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</si>
  <si>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</si>
  <si>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</si>
  <si>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</si>
  <si>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</si>
  <si>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</si>
  <si>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</si>
  <si>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</si>
  <si>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</si>
  <si>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</si>
  <si>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</si>
  <si>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</si>
  <si>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</si>
  <si>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</si>
  <si>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</si>
  <si>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</si>
  <si>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</si>
  <si>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</si>
  <si>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</si>
  <si>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</si>
  <si>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</si>
  <si>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</si>
  <si>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</si>
  <si>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</si>
  <si>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</si>
  <si>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</si>
  <si>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</si>
  <si>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</si>
  <si>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</si>
  <si>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</si>
  <si>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</si>
  <si>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</si>
  <si>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</si>
  <si>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</si>
  <si>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</si>
  <si>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</si>
  <si>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</si>
  <si>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</si>
  <si>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</si>
  <si>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</si>
  <si>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</si>
  <si>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</si>
  <si>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</si>
  <si>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</si>
  <si>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</si>
  <si>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</si>
  <si>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</si>
  <si>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</si>
  <si>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</si>
  <si>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</si>
  <si>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</si>
  <si>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</si>
  <si>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</si>
  <si>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</si>
  <si>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</si>
  <si>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</si>
  <si>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</si>
  <si>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</si>
  <si>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</si>
  <si>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</si>
  <si>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</si>
  <si>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</si>
  <si>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</si>
  <si>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</si>
  <si>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</si>
  <si>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</si>
  <si>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</si>
  <si>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</si>
  <si>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</si>
  <si>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</si>
  <si>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</si>
  <si>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</si>
  <si>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</si>
  <si>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</si>
  <si>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</si>
  <si>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</si>
  <si>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</si>
  <si>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</si>
  <si>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</si>
  <si>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</si>
  <si>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</si>
  <si>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</si>
  <si>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</si>
  <si>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</si>
  <si>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</si>
  <si>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</si>
  <si>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</si>
  <si>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</si>
  <si>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</si>
  <si>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</si>
  <si>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</si>
  <si>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</si>
  <si>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</si>
  <si>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</si>
  <si>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</si>
  <si>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</si>
  <si>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</si>
  <si>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</si>
  <si>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</si>
  <si>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</si>
  <si>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</si>
  <si>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</si>
  <si>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</si>
  <si>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</si>
  <si>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</si>
  <si>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</si>
  <si>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</si>
  <si>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</si>
  <si>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</si>
  <si>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</si>
  <si>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</si>
  <si>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</si>
  <si>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</si>
  <si>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</si>
  <si>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</si>
  <si>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</si>
  <si>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</si>
  <si>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</si>
  <si>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</si>
  <si>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</si>
  <si>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</si>
  <si>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</si>
  <si>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</si>
  <si>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</si>
  <si>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</si>
  <si>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</si>
  <si>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</si>
  <si>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</si>
  <si>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</si>
  <si>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</si>
  <si>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</si>
  <si>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</si>
  <si>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</si>
  <si>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</si>
  <si>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</si>
  <si>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</si>
  <si>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</si>
  <si>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</si>
  <si>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</si>
  <si>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</si>
  <si>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</si>
  <si>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</si>
  <si>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</si>
  <si>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</si>
  <si>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</si>
  <si>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</si>
  <si>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</si>
  <si>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</si>
  <si>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</si>
  <si>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</si>
  <si>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</si>
  <si>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</si>
  <si>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</si>
  <si>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</si>
  <si>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</si>
  <si>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</si>
  <si>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</si>
  <si>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</si>
  <si>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</si>
  <si>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</si>
  <si>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</si>
  <si>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</si>
  <si>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</si>
  <si>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</si>
  <si>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</si>
  <si>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</si>
  <si>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</si>
  <si>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</si>
  <si>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</si>
  <si>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</si>
  <si>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</si>
  <si>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</si>
  <si>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</si>
  <si>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</si>
  <si>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</si>
  <si>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</si>
  <si>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</si>
  <si>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</si>
  <si>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</si>
  <si>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</si>
  <si>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</si>
  <si>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</si>
  <si>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</si>
  <si>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</si>
  <si>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</si>
  <si>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</si>
  <si>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</si>
  <si>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</si>
  <si>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</si>
  <si>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</si>
  <si>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</si>
  <si>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</si>
  <si>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</si>
  <si>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</si>
  <si>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</si>
  <si>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</si>
  <si>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</si>
  <si>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</si>
  <si>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</si>
  <si>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</si>
  <si>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</si>
  <si>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</si>
  <si>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</si>
  <si>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</si>
  <si>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</si>
  <si>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</si>
  <si>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</si>
  <si>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</si>
  <si>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</si>
  <si>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</si>
  <si>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</si>
  <si>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</si>
  <si>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</si>
  <si>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</si>
  <si>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</si>
  <si>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</si>
  <si>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</si>
  <si>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</si>
  <si>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</si>
  <si>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</si>
  <si>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</si>
  <si>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</si>
  <si>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</si>
  <si>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</si>
  <si>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</si>
  <si>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</si>
  <si>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</si>
  <si>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</si>
  <si>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</si>
  <si>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</si>
  <si>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</si>
  <si>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</si>
  <si>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</si>
  <si>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</si>
  <si>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</si>
  <si>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</si>
  <si>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</si>
  <si>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</si>
  <si>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</si>
  <si>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</si>
  <si>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</si>
  <si>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</si>
  <si>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</si>
  <si>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</si>
  <si>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</si>
  <si>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</si>
  <si>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</si>
  <si>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</si>
  <si>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</si>
  <si>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</si>
  <si>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</si>
  <si>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</si>
  <si>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</si>
  <si>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</si>
  <si>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</si>
  <si>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</si>
  <si>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</si>
  <si>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</si>
  <si>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</si>
  <si>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</si>
  <si>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</si>
  <si>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</si>
  <si>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</si>
  <si>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</si>
  <si>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</si>
  <si>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</si>
  <si>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</si>
  <si>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</si>
  <si>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</si>
  <si>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</si>
  <si>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</si>
  <si>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</si>
  <si>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</si>
  <si>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</si>
  <si>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</si>
  <si>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</si>
  <si>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</si>
  <si>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</si>
  <si>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</si>
  <si>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</si>
  <si>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</si>
  <si>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</si>
  <si>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</si>
  <si>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</si>
  <si>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</si>
  <si>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</si>
  <si>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</si>
  <si>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</si>
  <si>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</si>
  <si>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</si>
  <si>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</si>
  <si>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</si>
  <si>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</si>
  <si>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</si>
  <si>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</si>
  <si>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</si>
  <si>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</si>
  <si>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</si>
  <si>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</si>
  <si>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</si>
  <si>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</si>
  <si>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</si>
  <si>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</si>
  <si>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</si>
  <si>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</si>
  <si>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</si>
  <si>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</si>
  <si>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</si>
  <si>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</si>
  <si>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</si>
  <si>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</si>
  <si>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</si>
  <si>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</si>
  <si>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</si>
  <si>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</si>
  <si>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</si>
  <si>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</si>
  <si>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</si>
  <si>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</si>
  <si>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</si>
  <si>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</si>
  <si>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</si>
  <si>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</si>
  <si>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</si>
  <si>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</si>
  <si>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</si>
  <si>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</si>
  <si>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</si>
  <si>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</si>
  <si>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</si>
  <si>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</si>
  <si>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</si>
  <si>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</si>
  <si>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</si>
  <si>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</si>
  <si>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</si>
  <si>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</si>
  <si>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</si>
  <si>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</si>
  <si>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</si>
  <si>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</si>
  <si>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</si>
  <si>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</si>
  <si>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</si>
  <si>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</si>
  <si>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</si>
  <si>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</si>
  <si>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</si>
  <si>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</si>
  <si>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</si>
  <si>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</si>
  <si>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</si>
  <si>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</si>
  <si>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</si>
  <si>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</si>
  <si>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</si>
  <si>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</si>
  <si>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</si>
  <si>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</si>
  <si>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</si>
  <si>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</si>
  <si>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</si>
  <si>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</si>
  <si>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</si>
  <si>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</si>
  <si>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</si>
  <si>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</si>
  <si>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</si>
  <si>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</si>
  <si>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</si>
  <si>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</si>
  <si>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</si>
  <si>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</si>
  <si>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</si>
  <si>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</si>
  <si>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</si>
  <si>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</si>
  <si>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</si>
  <si>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</si>
  <si>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</si>
  <si>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</si>
  <si>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</si>
  <si>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</si>
  <si>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</si>
  <si>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</si>
  <si>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</si>
  <si>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</si>
  <si>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</si>
  <si>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</si>
  <si>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</si>
  <si>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</si>
  <si>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</si>
  <si>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</si>
  <si>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</si>
  <si>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</si>
  <si>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</si>
  <si>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</si>
  <si>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</si>
  <si>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</si>
  <si>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</si>
  <si>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</si>
  <si>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</si>
  <si>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</si>
  <si>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</si>
  <si>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</si>
  <si>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</si>
  <si>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</si>
  <si>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</si>
  <si>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</si>
  <si>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</si>
  <si>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</si>
  <si>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</si>
  <si>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</si>
  <si>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</si>
  <si>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</si>
  <si>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</si>
  <si>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</si>
  <si>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</si>
  <si>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</si>
  <si>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</si>
  <si>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</si>
  <si>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</si>
  <si>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</si>
  <si>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</si>
  <si>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</si>
  <si>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</si>
  <si>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</si>
  <si>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</si>
  <si>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</si>
  <si>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</si>
  <si>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</si>
  <si>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</si>
  <si>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</si>
  <si>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</si>
  <si>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</si>
  <si>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</si>
  <si>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</si>
  <si>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</si>
  <si>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</si>
  <si>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</si>
  <si>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</si>
  <si>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</si>
  <si>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</si>
  <si>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</si>
  <si>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</si>
  <si>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</si>
  <si>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</si>
  <si>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</si>
  <si>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</si>
  <si>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</si>
  <si>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</si>
  <si>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</si>
  <si>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</si>
  <si>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</si>
  <si>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</si>
  <si>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</si>
  <si>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</si>
  <si>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</si>
  <si>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</si>
  <si>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</si>
  <si>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</si>
  <si>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</si>
  <si>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</si>
  <si>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</si>
  <si>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</si>
  <si>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</si>
  <si>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</si>
  <si>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</si>
  <si>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</si>
  <si>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</si>
  <si>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</si>
  <si>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</si>
  <si>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</si>
  <si>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</si>
  <si>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</si>
  <si>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</si>
  <si>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</si>
  <si>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</si>
  <si>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</si>
  <si>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</si>
  <si>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</si>
  <si>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</si>
  <si>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</si>
  <si>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</si>
  <si>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</si>
  <si>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</si>
  <si>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</si>
  <si>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</si>
  <si>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</si>
  <si>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</si>
  <si>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</si>
  <si>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</si>
  <si>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</si>
  <si>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</si>
  <si>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</si>
  <si>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</si>
  <si>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</si>
  <si>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</si>
  <si>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</si>
  <si>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</si>
  <si>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</si>
  <si>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</si>
  <si>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</si>
  <si>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</si>
  <si>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</si>
  <si>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</si>
  <si>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</si>
  <si>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</si>
  <si>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</si>
  <si>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</si>
  <si>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</si>
  <si>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</si>
  <si>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</si>
  <si>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</si>
  <si>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</si>
  <si>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</si>
  <si>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</si>
  <si>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</si>
  <si>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</si>
  <si>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</si>
  <si>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</si>
  <si>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</si>
  <si>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</si>
  <si>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</si>
  <si>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</si>
  <si>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</si>
  <si>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</si>
  <si>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</si>
  <si>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</si>
  <si>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</si>
  <si>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</si>
  <si>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</si>
  <si>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</si>
  <si>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</si>
  <si>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</si>
  <si>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</si>
  <si>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</si>
  <si>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</si>
  <si>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</si>
  <si>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</si>
  <si>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</si>
  <si>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</si>
  <si>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</si>
  <si>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</si>
  <si>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</si>
  <si>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</si>
  <si>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</si>
  <si>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</si>
  <si>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</si>
  <si>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</si>
  <si>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</si>
  <si>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</si>
  <si>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</si>
  <si>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</si>
  <si>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</si>
  <si>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</si>
  <si>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</si>
  <si>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</si>
  <si>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</si>
  <si>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</si>
  <si>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</si>
  <si>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</si>
  <si>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</si>
  <si>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</si>
  <si>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</si>
  <si>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</si>
  <si>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</si>
  <si>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</si>
  <si>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</si>
  <si>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</si>
  <si>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</si>
  <si>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</si>
  <si>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</si>
  <si>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</si>
  <si>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</si>
  <si>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</si>
  <si>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</si>
  <si>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</si>
  <si>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</si>
  <si>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</si>
  <si>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</si>
  <si>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</si>
  <si>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</si>
  <si>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</si>
  <si>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</si>
  <si>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</si>
  <si>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</si>
  <si>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</si>
  <si>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</si>
  <si>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</si>
  <si>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</si>
  <si>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</si>
  <si>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</si>
  <si>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</si>
  <si>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</si>
  <si>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</si>
  <si>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</si>
  <si>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</si>
  <si>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</si>
  <si>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</si>
  <si>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</si>
  <si>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</si>
  <si>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</si>
  <si>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</si>
  <si>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</si>
  <si>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</si>
  <si>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</si>
  <si>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</si>
  <si>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</si>
  <si>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</si>
  <si>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</si>
  <si>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</si>
  <si>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</si>
  <si>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</si>
  <si>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</si>
  <si>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</si>
  <si>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</si>
  <si>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</si>
  <si>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</si>
  <si>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</si>
  <si>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</si>
  <si>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</si>
  <si>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</si>
  <si>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</si>
  <si>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</si>
  <si>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</si>
  <si>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</si>
  <si>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</si>
  <si>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</si>
  <si>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</si>
  <si>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</si>
  <si>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</si>
  <si>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</si>
  <si>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</si>
  <si>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</si>
  <si>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</si>
  <si>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</si>
  <si>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</si>
  <si>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</si>
  <si>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</si>
  <si>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</si>
  <si>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</si>
  <si>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</si>
  <si>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</si>
  <si>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</si>
  <si>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</si>
  <si>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</si>
  <si>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</si>
  <si>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</si>
  <si>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</si>
  <si>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</si>
  <si>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</si>
  <si>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</si>
  <si>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</si>
  <si>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</si>
  <si>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</si>
  <si>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</si>
  <si>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</si>
  <si>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</si>
  <si>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</si>
  <si>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</si>
  <si>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</si>
  <si>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</si>
  <si>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</si>
  <si>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</si>
  <si>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</si>
  <si>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</si>
  <si>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</si>
  <si>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</si>
  <si>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</si>
  <si>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</si>
  <si>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</si>
  <si>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</si>
  <si>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</si>
  <si>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</si>
  <si>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</si>
  <si>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</si>
  <si>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</si>
  <si>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</si>
  <si>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</si>
  <si>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</si>
  <si>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</si>
  <si>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</si>
  <si>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</si>
  <si>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</si>
  <si>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</si>
  <si>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</si>
  <si>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</si>
  <si>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</si>
  <si>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</si>
  <si>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</si>
  <si>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</si>
  <si>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</si>
  <si>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</si>
  <si>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</si>
  <si>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</si>
  <si>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</si>
  <si>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</si>
  <si>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</si>
  <si>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</si>
  <si>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</si>
  <si>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</si>
  <si>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</si>
  <si>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</si>
  <si>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</si>
  <si>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</si>
  <si>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</si>
  <si>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</si>
  <si>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</si>
  <si>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</si>
  <si>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</si>
  <si>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</si>
  <si>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</si>
  <si>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</si>
  <si>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</si>
  <si>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</si>
  <si>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</si>
  <si>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</si>
  <si>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</si>
  <si>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</si>
  <si>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</si>
  <si>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</si>
  <si>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</si>
  <si>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</si>
  <si>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</si>
  <si>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</si>
  <si>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</si>
  <si>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</si>
  <si>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</si>
  <si>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</si>
  <si>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</si>
  <si>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</si>
  <si>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</si>
  <si>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</si>
  <si>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</si>
  <si>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</si>
  <si>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</si>
  <si>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</si>
  <si>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</si>
  <si>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</si>
  <si>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</si>
  <si>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</si>
  <si>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</si>
  <si>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</si>
  <si>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</si>
  <si>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</si>
  <si>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</si>
  <si>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</si>
  <si>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</si>
  <si>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</si>
  <si>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</si>
  <si>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</si>
  <si>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</si>
  <si>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</si>
  <si>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</si>
  <si>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</si>
  <si>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</si>
  <si>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</si>
  <si>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</si>
  <si>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</si>
  <si>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</si>
  <si>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</si>
  <si>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</si>
  <si>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</si>
  <si>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</si>
  <si>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</si>
  <si>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</si>
  <si>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</si>
  <si>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</si>
  <si>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</si>
  <si>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</si>
  <si>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</si>
  <si>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</si>
  <si>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</si>
  <si>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</si>
  <si>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</si>
  <si>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</si>
  <si>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</si>
  <si>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</si>
  <si>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</si>
  <si>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</si>
  <si>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</si>
  <si>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</si>
  <si>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</si>
  <si>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</si>
  <si>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</si>
  <si>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</si>
  <si>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</si>
  <si>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</si>
  <si>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</si>
  <si>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</si>
  <si>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</si>
  <si>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</si>
  <si>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</si>
  <si>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</si>
  <si>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</si>
  <si>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</si>
  <si>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</si>
  <si>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</si>
  <si>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</si>
  <si>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</si>
  <si>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</si>
  <si>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</si>
  <si>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</si>
  <si>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</si>
  <si>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</si>
  <si>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</si>
  <si>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</si>
  <si>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</si>
  <si>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</si>
  <si>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</si>
  <si>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</si>
  <si>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</si>
  <si>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</si>
  <si>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</si>
  <si>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</si>
  <si>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</si>
  <si>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</si>
  <si>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</si>
  <si>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</si>
  <si>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</si>
  <si>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</si>
  <si>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</si>
  <si>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</si>
  <si>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</si>
  <si>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</si>
  <si>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</si>
  <si>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</si>
  <si>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</si>
  <si>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</si>
  <si>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</si>
  <si>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</si>
  <si>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</si>
  <si>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</si>
  <si>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</si>
  <si>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</si>
  <si>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</si>
  <si>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</si>
  <si>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</si>
  <si>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</si>
  <si>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</si>
  <si>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</si>
  <si>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</si>
  <si>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</si>
  <si>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</si>
  <si>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</si>
  <si>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</si>
  <si>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</si>
  <si>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</si>
  <si>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</si>
  <si>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</si>
  <si>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</si>
  <si>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</si>
  <si>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</si>
  <si>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</si>
  <si>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</si>
  <si>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</si>
  <si>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</si>
  <si>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</si>
  <si>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</si>
  <si>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</si>
  <si>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</si>
  <si>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</si>
  <si>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</si>
  <si>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</si>
  <si>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</si>
  <si>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</si>
  <si>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</si>
  <si>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</si>
  <si>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</si>
  <si>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</si>
  <si>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</si>
  <si>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</si>
  <si>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</si>
  <si>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</si>
  <si>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</si>
  <si>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</si>
  <si>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</si>
  <si>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</si>
  <si>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</si>
  <si>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</si>
  <si>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</si>
  <si>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</si>
  <si>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</si>
  <si>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</si>
  <si>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</si>
  <si>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</si>
  <si>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</si>
  <si>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</si>
  <si>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</si>
  <si>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</si>
  <si>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</si>
  <si>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</si>
  <si>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</si>
  <si>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</si>
  <si>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</si>
  <si>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</si>
  <si>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</si>
  <si>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</si>
  <si>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</si>
  <si>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</si>
  <si>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</si>
  <si>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</si>
  <si>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</si>
  <si>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</si>
  <si>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</si>
  <si>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</si>
  <si>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</si>
  <si>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</si>
  <si>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</si>
  <si>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</si>
  <si>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</si>
  <si>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</si>
  <si>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</si>
  <si>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</si>
  <si>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</si>
  <si>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</si>
  <si>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</si>
  <si>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</si>
  <si>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</si>
  <si>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</si>
  <si>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</si>
  <si>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</si>
  <si>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</si>
  <si>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</si>
  <si>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</si>
  <si>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</si>
  <si>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</si>
  <si>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</si>
  <si>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</si>
  <si>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</si>
  <si>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</si>
  <si>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</si>
  <si>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</si>
  <si>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</si>
  <si>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</si>
  <si>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</si>
  <si>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</si>
  <si>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</si>
  <si>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</si>
  <si>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</si>
  <si>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</si>
  <si>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</si>
  <si>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</si>
  <si>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</si>
  <si>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</si>
  <si>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</si>
  <si>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</si>
  <si>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</si>
  <si>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</si>
  <si>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</si>
  <si>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</si>
  <si>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</si>
  <si>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</si>
  <si>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</si>
  <si>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</si>
  <si>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</si>
  <si>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</si>
  <si>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</si>
  <si>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</si>
  <si>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</si>
  <si>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</si>
  <si>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</si>
  <si>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</si>
  <si>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</si>
  <si>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</si>
  <si>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</si>
  <si>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</si>
  <si>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</si>
  <si>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</si>
  <si>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</si>
  <si>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</si>
  <si>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</si>
  <si>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</si>
  <si>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</si>
  <si>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</si>
  <si>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</si>
  <si>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</si>
  <si>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</si>
  <si>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</si>
  <si>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</si>
  <si>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</si>
  <si>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</si>
  <si>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</si>
  <si>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</si>
  <si>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</si>
  <si>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</si>
  <si>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</si>
  <si>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</si>
  <si>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</si>
  <si>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</si>
  <si>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</si>
  <si>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</si>
  <si>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</si>
  <si>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</si>
  <si>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</si>
  <si>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</si>
  <si>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</si>
  <si>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</si>
  <si>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</si>
  <si>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</si>
  <si>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</si>
  <si>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</si>
  <si>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</si>
  <si>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</si>
  <si>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</si>
  <si>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</si>
  <si>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</si>
  <si>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</si>
  <si>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</si>
  <si>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</si>
  <si>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</si>
  <si>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</si>
  <si>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</si>
  <si>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</si>
  <si>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</si>
  <si>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</si>
  <si>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</si>
  <si>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</si>
  <si>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</si>
  <si>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</si>
  <si>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</si>
  <si>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</si>
  <si>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</si>
  <si>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</si>
  <si>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</si>
  <si>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</si>
  <si>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</si>
  <si>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</si>
  <si>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</si>
  <si>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</si>
  <si>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</si>
  <si>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</si>
  <si>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</si>
  <si>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</si>
  <si>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</si>
  <si>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</si>
  <si>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</si>
  <si>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</si>
  <si>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</si>
  <si>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</si>
  <si>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</si>
  <si>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</si>
  <si>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</si>
  <si>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</si>
  <si>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</si>
  <si>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</si>
  <si>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</si>
  <si>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</si>
  <si>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</si>
  <si>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</si>
  <si>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</si>
  <si>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</si>
  <si>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</si>
  <si>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</si>
  <si>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</si>
  <si>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</si>
  <si>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</si>
  <si>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</si>
  <si>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</si>
  <si>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</si>
  <si>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</si>
  <si>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</si>
  <si>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</si>
  <si>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</si>
  <si>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</si>
  <si>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</si>
  <si>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</si>
  <si>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</si>
  <si>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</si>
  <si>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</si>
  <si>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</si>
  <si>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</si>
  <si>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</si>
  <si>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</si>
  <si>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</si>
  <si>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</si>
  <si>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</si>
  <si>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</si>
  <si>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</si>
  <si>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</si>
  <si>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</si>
  <si>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</si>
  <si>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</si>
  <si>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</si>
  <si>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</si>
  <si>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</si>
  <si>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</si>
  <si>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</si>
  <si>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</si>
  <si>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</si>
  <si>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</si>
  <si>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</si>
  <si>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</si>
  <si>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</si>
  <si>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</si>
  <si>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</si>
  <si>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</si>
  <si>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</si>
  <si>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</si>
  <si>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</si>
  <si>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</si>
  <si>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</si>
  <si>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</si>
  <si>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</si>
  <si>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</si>
  <si>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</si>
  <si>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</si>
  <si>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</si>
  <si>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</si>
  <si>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</si>
  <si>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</si>
  <si>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</si>
  <si>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</si>
  <si>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</si>
  <si>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</si>
  <si>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</si>
  <si>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</si>
  <si>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</si>
  <si>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</si>
  <si>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</si>
  <si>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</si>
  <si>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</si>
  <si>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</si>
  <si>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</si>
  <si>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</si>
  <si>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</si>
  <si>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</si>
  <si>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</si>
  <si>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</si>
  <si>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</si>
  <si>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</si>
  <si>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</si>
  <si>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</si>
  <si>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</si>
  <si>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</si>
  <si>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</si>
  <si>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</si>
  <si>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</si>
  <si>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</si>
  <si>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</si>
  <si>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</si>
  <si>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</si>
  <si>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</si>
  <si>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</si>
  <si>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</si>
  <si>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</si>
  <si>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</si>
  <si>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</si>
  <si>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</si>
  <si>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</si>
  <si>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</si>
  <si>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</si>
  <si>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</si>
  <si>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</si>
  <si>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</si>
  <si>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</si>
  <si>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</si>
  <si>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</si>
  <si>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</si>
  <si>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</si>
  <si>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</si>
  <si>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</si>
  <si>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</si>
  <si>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</si>
  <si>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</si>
  <si>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</si>
  <si>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</si>
  <si>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</si>
  <si>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</si>
  <si>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</si>
  <si>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</si>
  <si>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</si>
  <si>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</si>
  <si>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</si>
  <si>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</si>
  <si>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</si>
  <si>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</si>
  <si>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</si>
  <si>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</si>
  <si>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</si>
  <si>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</si>
  <si>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</si>
  <si>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</si>
  <si>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</si>
  <si>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</si>
  <si>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</si>
  <si>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</si>
  <si>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</si>
  <si>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</si>
  <si>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</si>
  <si>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</si>
  <si>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</si>
  <si>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</si>
  <si>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</si>
  <si>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</si>
  <si>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</si>
  <si>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</si>
  <si>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</si>
  <si>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</si>
  <si>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</si>
  <si>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</si>
  <si>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</si>
  <si>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</si>
  <si>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</si>
  <si>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</si>
  <si>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</si>
  <si>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</si>
  <si>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</si>
  <si>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</si>
  <si>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</si>
  <si>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</si>
  <si>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</si>
  <si>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</si>
  <si>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</si>
  <si>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</si>
  <si>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</si>
  <si>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</si>
  <si>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</si>
  <si>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</si>
  <si>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</si>
  <si>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</si>
  <si>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</si>
  <si>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</si>
  <si>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</si>
  <si>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</si>
  <si>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</si>
  <si>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</si>
  <si>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</si>
  <si>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</si>
  <si>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</si>
  <si>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</si>
  <si>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</si>
  <si>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</si>
  <si>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</si>
  <si>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</si>
  <si>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</si>
  <si>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</si>
  <si>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</si>
  <si>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</si>
  <si>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</si>
  <si>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</si>
  <si>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</si>
  <si>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</si>
  <si>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</si>
  <si>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</si>
  <si>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</si>
  <si>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</si>
  <si>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</si>
  <si>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</si>
  <si>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</si>
  <si>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</si>
  <si>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</si>
  <si>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</si>
  <si>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</si>
  <si>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</si>
  <si>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</si>
  <si>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</si>
  <si>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</si>
  <si>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</si>
  <si>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</si>
  <si>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</si>
  <si>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</si>
  <si>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</si>
  <si>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</si>
  <si>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</si>
  <si>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</si>
  <si>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</si>
  <si>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</si>
  <si>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</si>
  <si>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</si>
  <si>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</si>
  <si>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</si>
  <si>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</si>
  <si>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</si>
  <si>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</si>
  <si>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</si>
  <si>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</si>
  <si>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</si>
  <si>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</si>
  <si>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</si>
  <si>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</si>
  <si>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</si>
  <si>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</si>
  <si>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</si>
  <si>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</si>
  <si>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</si>
  <si>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</si>
  <si>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</si>
  <si>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</si>
  <si>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</si>
  <si>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</si>
  <si>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</si>
  <si>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</si>
  <si>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</si>
  <si>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</si>
  <si>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</si>
  <si>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</si>
  <si>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</si>
  <si>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</si>
  <si>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</si>
  <si>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</si>
  <si>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</si>
  <si>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</si>
  <si>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</si>
  <si>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</si>
  <si>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</si>
  <si>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</si>
  <si>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</si>
  <si>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</si>
  <si>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</si>
  <si>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</si>
  <si>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</si>
  <si>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</si>
  <si>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</si>
  <si>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</si>
  <si>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</si>
  <si>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</si>
  <si>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</si>
  <si>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</si>
  <si>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</si>
  <si>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</si>
  <si>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</si>
  <si>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</si>
  <si>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</si>
  <si>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</si>
  <si>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</si>
  <si>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</si>
  <si>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</si>
  <si>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</si>
  <si>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</si>
  <si>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</si>
  <si>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</si>
  <si>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</si>
  <si>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</si>
  <si>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</si>
  <si>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</si>
  <si>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</si>
  <si>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</si>
  <si>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</si>
  <si>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</si>
  <si>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</si>
  <si>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</si>
  <si>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</si>
  <si>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</si>
  <si>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</si>
  <si>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</si>
  <si>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</si>
  <si>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</si>
  <si>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</si>
  <si>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</si>
  <si>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</si>
  <si>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</si>
  <si>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</si>
  <si>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</si>
  <si>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</si>
  <si>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</si>
  <si>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</si>
  <si>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</si>
  <si>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</si>
  <si>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</si>
  <si>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</si>
  <si>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</si>
  <si>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</si>
  <si>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</si>
  <si>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</si>
  <si>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</si>
  <si>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</si>
  <si>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</si>
  <si>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</si>
  <si>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</si>
  <si>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</si>
  <si>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</si>
  <si>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</si>
  <si>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</si>
  <si>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</si>
  <si>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</si>
  <si>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</si>
  <si>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</si>
  <si>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</si>
  <si>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</si>
  <si>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</si>
  <si>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</si>
  <si>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</si>
  <si>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</si>
  <si>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</si>
  <si>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</si>
  <si>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</si>
  <si>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</si>
  <si>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</si>
  <si>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</si>
  <si>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</si>
  <si>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</si>
  <si>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</si>
  <si>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</si>
  <si>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</si>
  <si>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</si>
  <si>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</si>
  <si>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</si>
  <si>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</si>
  <si>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</si>
  <si>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</si>
  <si>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</si>
  <si>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</si>
  <si>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</si>
  <si>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</si>
  <si>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</si>
  <si>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</si>
  <si>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</si>
  <si>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</si>
  <si>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</si>
  <si>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</si>
  <si>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</si>
  <si>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</si>
  <si>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</si>
  <si>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</si>
  <si>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</si>
  <si>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</si>
  <si>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</si>
  <si>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</si>
  <si>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</si>
  <si>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</si>
  <si>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</si>
  <si>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</si>
  <si>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</si>
  <si>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</si>
  <si>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</si>
  <si>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</si>
  <si>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</si>
  <si>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</si>
  <si>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</si>
  <si>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</si>
  <si>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</si>
  <si>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</si>
  <si>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</si>
  <si>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</si>
  <si>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</si>
  <si>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</si>
  <si>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</si>
  <si>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</si>
  <si>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</si>
  <si>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</si>
  <si>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</si>
  <si>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</si>
  <si>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</si>
  <si>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</si>
  <si>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</si>
  <si>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</si>
  <si>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</si>
  <si>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</si>
  <si>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</si>
  <si>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</si>
  <si>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</si>
  <si>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</si>
  <si>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</si>
  <si>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</si>
  <si>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</si>
  <si>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</si>
  <si>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</si>
  <si>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</si>
  <si>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</si>
  <si>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</si>
  <si>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</si>
  <si>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</si>
  <si>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</si>
  <si>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</si>
  <si>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</si>
  <si>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</si>
  <si>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</si>
  <si>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</si>
  <si>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</si>
  <si>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</si>
  <si>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</si>
  <si>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</si>
  <si>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</si>
  <si>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</si>
  <si>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</si>
  <si>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</si>
  <si>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</si>
  <si>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</si>
  <si>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</si>
  <si>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</si>
  <si>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</si>
  <si>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</si>
  <si>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</si>
  <si>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</si>
  <si>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</si>
  <si>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</si>
  <si>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</si>
  <si>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</si>
  <si>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</si>
  <si>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</si>
  <si>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</si>
  <si>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</si>
  <si>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</si>
  <si>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</si>
  <si>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</si>
  <si>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</si>
  <si>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</si>
  <si>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</si>
  <si>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</si>
  <si>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</si>
  <si>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</si>
  <si>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</si>
  <si>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</si>
  <si>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</si>
  <si>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</si>
  <si>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</si>
  <si>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</si>
  <si>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</si>
  <si>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</si>
  <si>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</si>
  <si>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</si>
  <si>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</si>
  <si>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</si>
  <si>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</si>
  <si>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</si>
  <si>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</si>
  <si>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</si>
  <si>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</si>
  <si>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</si>
  <si>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</si>
  <si>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</si>
  <si>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</si>
  <si>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</si>
  <si>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</si>
  <si>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</si>
  <si>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</si>
  <si>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</si>
  <si>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</si>
  <si>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</si>
  <si>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</si>
  <si>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</si>
  <si>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</si>
  <si>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</si>
  <si>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</si>
  <si>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</si>
  <si>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</si>
  <si>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</si>
  <si>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</si>
  <si>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</si>
  <si>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</si>
  <si>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</si>
  <si>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</si>
  <si>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</si>
  <si>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</si>
  <si>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</si>
  <si>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</si>
  <si>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</si>
  <si>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</si>
  <si>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</si>
  <si>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</si>
  <si>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</si>
  <si>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</si>
  <si>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</si>
  <si>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</si>
  <si>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</si>
  <si>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</si>
  <si>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</si>
  <si>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</si>
  <si>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</si>
  <si>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</si>
  <si>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</si>
  <si>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</si>
  <si>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</si>
  <si>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</si>
  <si>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</si>
  <si>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</si>
  <si>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</si>
  <si>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</si>
  <si>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</si>
  <si>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</si>
  <si>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</si>
  <si>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</si>
  <si>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</si>
  <si>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</si>
  <si>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</si>
  <si>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</si>
  <si>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</si>
  <si>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</si>
  <si>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</si>
  <si>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</si>
  <si>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</si>
  <si>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</si>
  <si>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</si>
  <si>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</si>
  <si>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</si>
  <si>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</si>
  <si>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</si>
  <si>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</si>
  <si>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</si>
  <si>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</si>
  <si>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</si>
  <si>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</si>
  <si>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</si>
  <si>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</si>
  <si>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</si>
  <si>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</si>
  <si>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</si>
  <si>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</si>
  <si>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</si>
  <si>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</si>
  <si>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</si>
  <si>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</si>
  <si>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</si>
  <si>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</si>
  <si>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</si>
  <si>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</si>
  <si>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</si>
  <si>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</si>
  <si>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</si>
  <si>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</si>
  <si>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</si>
  <si>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</si>
  <si>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</si>
  <si>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</si>
  <si>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</si>
  <si>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</si>
  <si>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</si>
  <si>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</si>
  <si>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</si>
  <si>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</si>
  <si>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</si>
  <si>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</si>
  <si>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</si>
  <si>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</si>
  <si>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</si>
  <si>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</si>
  <si>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</si>
  <si>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</si>
  <si>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</si>
  <si>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</si>
  <si>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</si>
  <si>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</si>
  <si>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</si>
  <si>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</si>
  <si>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</si>
  <si>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</si>
  <si>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</si>
  <si>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</si>
  <si>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</si>
  <si>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</si>
  <si>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</si>
  <si>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</si>
  <si>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</si>
  <si>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</si>
  <si>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</si>
  <si>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</si>
  <si>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</si>
  <si>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</si>
  <si>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</si>
  <si>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</si>
  <si>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</si>
  <si>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</si>
  <si>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</si>
  <si>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</si>
  <si>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</si>
  <si>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</si>
  <si>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</si>
  <si>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</si>
  <si>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</si>
  <si>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</si>
  <si>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</si>
  <si>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</si>
  <si>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</si>
  <si>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</si>
  <si>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</si>
  <si>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</si>
  <si>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</si>
  <si>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</si>
  <si>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</si>
  <si>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</si>
  <si>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</si>
  <si>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</si>
  <si>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</si>
  <si>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</si>
  <si>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</si>
  <si>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</si>
  <si>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</si>
  <si>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</si>
  <si>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</si>
  <si>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</si>
  <si>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</si>
  <si>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</si>
  <si>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</si>
  <si>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</si>
  <si>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</si>
  <si>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</si>
  <si>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</si>
  <si>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</si>
  <si>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</si>
  <si>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</si>
  <si>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</si>
  <si>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</si>
  <si>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</si>
  <si>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</si>
  <si>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</si>
  <si>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</si>
  <si>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</si>
  <si>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</si>
  <si>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</si>
  <si>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</si>
  <si>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</si>
  <si>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</si>
  <si>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</si>
  <si>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</si>
  <si>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</si>
  <si>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</si>
  <si>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</si>
  <si>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</si>
  <si>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</si>
  <si>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</si>
  <si>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</si>
  <si>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</si>
  <si>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</si>
  <si>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</si>
  <si>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</si>
  <si>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</si>
  <si>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</si>
  <si>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</si>
  <si>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</si>
  <si>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</si>
  <si>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</si>
  <si>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</si>
  <si>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</si>
  <si>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</si>
  <si>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</si>
  <si>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</si>
  <si>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</si>
  <si>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</si>
  <si>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</si>
  <si>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</si>
  <si>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</si>
  <si>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</si>
  <si>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</si>
  <si>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</si>
  <si>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</si>
  <si>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</si>
  <si>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</si>
  <si>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</si>
  <si>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</si>
  <si>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</si>
  <si>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</si>
  <si>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</si>
  <si>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</si>
  <si>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</si>
  <si>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</si>
  <si>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</si>
  <si>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</si>
  <si>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</si>
  <si>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</si>
  <si>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</si>
  <si>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</si>
  <si>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</si>
  <si>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</si>
  <si>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</si>
  <si>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</si>
  <si>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</si>
  <si>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</si>
  <si>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</si>
  <si>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</si>
  <si>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</si>
  <si>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</si>
  <si>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</si>
  <si>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</si>
  <si>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</si>
  <si>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</si>
  <si>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</si>
  <si>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</si>
  <si>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</si>
  <si>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</si>
  <si>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</si>
  <si>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</si>
  <si>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</si>
  <si>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</si>
  <si>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</si>
  <si>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</si>
  <si>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</si>
  <si>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</si>
  <si>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</si>
  <si>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</si>
  <si>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</si>
  <si>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</si>
  <si>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</si>
  <si>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</si>
  <si>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</si>
  <si>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</si>
  <si>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</si>
  <si>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</si>
  <si>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</si>
  <si>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</si>
  <si>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</si>
  <si>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</si>
  <si>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</si>
  <si>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</si>
  <si>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</si>
  <si>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</si>
  <si>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</si>
  <si>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</si>
  <si>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</si>
  <si>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</si>
  <si>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</si>
  <si>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</si>
  <si>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</si>
  <si>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</si>
  <si>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</si>
  <si>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</si>
  <si>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</si>
  <si>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</si>
  <si>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</si>
  <si>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</si>
  <si>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</si>
  <si>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</si>
  <si>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</si>
  <si>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</si>
  <si>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</si>
  <si>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</si>
  <si>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</si>
  <si>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</si>
  <si>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</si>
  <si>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</si>
  <si>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</si>
  <si>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</si>
  <si>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</si>
  <si>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</si>
  <si>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</si>
  <si>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</si>
  <si>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</si>
  <si>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</si>
  <si>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</si>
  <si>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</si>
  <si>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</si>
  <si>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</si>
  <si>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</si>
  <si>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</si>
  <si>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</si>
  <si>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</si>
  <si>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</si>
  <si>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</si>
  <si>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</si>
  <si>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</si>
  <si>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</si>
  <si>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</si>
  <si>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</si>
  <si>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</si>
  <si>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</si>
  <si>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</si>
  <si>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</si>
  <si>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</si>
  <si>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</si>
  <si>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</si>
  <si>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</si>
  <si>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</si>
  <si>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</si>
  <si>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</si>
  <si>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</si>
  <si>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</si>
  <si>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</si>
  <si>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</si>
  <si>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</si>
  <si>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</si>
  <si>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</si>
  <si>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</si>
  <si>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</si>
  <si>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</si>
  <si>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</si>
  <si>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</si>
  <si>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</si>
  <si>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</si>
  <si>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</si>
  <si>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</si>
  <si>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</si>
  <si>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</si>
  <si>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</si>
  <si>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</si>
  <si>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</si>
  <si>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</si>
  <si>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</si>
  <si>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</si>
  <si>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</si>
  <si>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</si>
  <si>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</si>
  <si>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</si>
  <si>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</si>
  <si>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</si>
  <si>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</si>
  <si>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</si>
  <si>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</si>
  <si>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</si>
  <si>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</si>
  <si>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</si>
  <si>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</si>
  <si>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</si>
  <si>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</si>
  <si>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</si>
  <si>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</si>
  <si>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</si>
  <si>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</si>
  <si>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</si>
  <si>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</si>
  <si>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</si>
  <si>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</si>
  <si>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</si>
  <si>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</si>
  <si>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</si>
  <si>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</si>
  <si>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</si>
  <si>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</si>
  <si>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</si>
  <si>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</si>
  <si>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</si>
  <si>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</si>
  <si>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</si>
  <si>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</si>
  <si>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</si>
  <si>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</si>
  <si>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</si>
  <si>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</si>
  <si>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</si>
  <si>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</si>
  <si>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</si>
  <si>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</si>
  <si>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</si>
  <si>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</si>
  <si>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</si>
  <si>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</si>
  <si>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</si>
  <si>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</si>
  <si>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</si>
  <si>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</si>
  <si>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</si>
  <si>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</si>
  <si>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</si>
  <si>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</si>
  <si>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</si>
  <si>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</si>
  <si>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</si>
  <si>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</si>
  <si>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</si>
  <si>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</si>
  <si>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</si>
  <si>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</si>
  <si>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</si>
  <si>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</si>
  <si>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</si>
  <si>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</si>
  <si>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</si>
  <si>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</si>
  <si>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</si>
  <si>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</si>
  <si>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</si>
  <si>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</si>
  <si>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</si>
  <si>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</si>
  <si>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</si>
  <si>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</si>
  <si>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</si>
  <si>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</si>
  <si>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</si>
  <si>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</si>
  <si>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</si>
  <si>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</si>
  <si>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</si>
  <si>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</si>
  <si>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</si>
  <si>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</si>
  <si>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</si>
  <si>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</si>
  <si>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</si>
  <si>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</si>
  <si>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</si>
  <si>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</si>
  <si>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</si>
  <si>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</si>
  <si>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</si>
  <si>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</si>
  <si>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</si>
  <si>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</si>
  <si>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</si>
  <si>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</si>
  <si>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</si>
  <si>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</si>
  <si>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</si>
  <si>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</si>
  <si>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</si>
  <si>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</si>
  <si>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</si>
  <si>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</si>
  <si>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</si>
  <si>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</si>
  <si>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</si>
  <si>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</si>
  <si>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</si>
  <si>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</si>
  <si>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</si>
  <si>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</si>
  <si>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</si>
  <si>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</si>
  <si>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</si>
  <si>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</si>
  <si>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</si>
  <si>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</si>
  <si>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</si>
  <si>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</si>
  <si>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</si>
  <si>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</si>
  <si>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</si>
  <si>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</si>
  <si>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</si>
  <si>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</si>
  <si>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</si>
  <si>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</si>
  <si>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</si>
  <si>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</si>
  <si>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</si>
  <si>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</si>
  <si>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</si>
  <si>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</si>
  <si>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</si>
  <si>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</si>
  <si>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</si>
  <si>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</si>
  <si>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</si>
  <si>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</si>
  <si>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</si>
  <si>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</si>
  <si>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</si>
  <si>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</si>
  <si>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</si>
  <si>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</si>
  <si>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</si>
  <si>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</si>
  <si>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</si>
  <si>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</si>
  <si>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</si>
  <si>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</si>
  <si>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</si>
  <si>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</si>
  <si>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</si>
  <si>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</si>
  <si>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</si>
  <si>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</si>
  <si>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</si>
  <si>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</si>
  <si>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</si>
  <si>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</si>
  <si>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</si>
  <si>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</si>
  <si>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</si>
  <si>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</si>
  <si>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</si>
  <si>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</si>
  <si>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</si>
  <si>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</si>
  <si>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</si>
  <si>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</si>
  <si>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</si>
  <si>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</si>
  <si>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</si>
  <si>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</si>
  <si>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</si>
  <si>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</si>
  <si>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</si>
  <si>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</si>
  <si>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</si>
  <si>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</si>
  <si>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</si>
  <si>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</si>
  <si>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</si>
  <si>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</si>
  <si>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</si>
  <si>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</si>
  <si>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</si>
  <si>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</si>
  <si>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</si>
  <si>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</si>
  <si>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</si>
  <si>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</si>
  <si>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</si>
  <si>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</si>
  <si>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</si>
  <si>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</si>
  <si>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</si>
  <si>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</si>
  <si>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</si>
  <si>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</si>
  <si>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</si>
  <si>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</si>
  <si>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</si>
  <si>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</si>
  <si>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</si>
  <si>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</si>
  <si>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</si>
  <si>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</si>
  <si>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</si>
  <si>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</si>
  <si>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</si>
  <si>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</si>
  <si>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</si>
  <si>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</si>
  <si>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</si>
  <si>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</si>
  <si>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</si>
  <si>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</si>
  <si>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</si>
  <si>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</si>
  <si>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</si>
  <si>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</si>
  <si>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</si>
  <si>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</si>
  <si>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</si>
  <si>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</si>
  <si>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</si>
  <si>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</si>
  <si>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</si>
  <si>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</si>
  <si>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</si>
  <si>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</si>
  <si>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</si>
  <si>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</si>
  <si>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</si>
  <si>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</si>
  <si>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</si>
  <si>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</si>
  <si>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</si>
  <si>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</si>
  <si>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</si>
  <si>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</si>
  <si>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</si>
  <si>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</si>
  <si>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</si>
  <si>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</si>
  <si>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</si>
  <si>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</si>
  <si>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</si>
  <si>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</si>
  <si>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</si>
  <si>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</si>
  <si>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</si>
  <si>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</si>
  <si>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</si>
  <si>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</si>
  <si>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</si>
  <si>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</si>
  <si>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</si>
  <si>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</si>
  <si>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</si>
  <si>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</si>
  <si>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</si>
  <si>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</si>
  <si>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</si>
  <si>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</si>
  <si>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</si>
  <si>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</si>
  <si>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</si>
  <si>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</si>
  <si>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</si>
  <si>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</si>
  <si>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</si>
  <si>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</si>
  <si>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</si>
  <si>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</si>
  <si>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</si>
  <si>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</si>
  <si>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</si>
  <si>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</si>
  <si>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</si>
  <si>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</si>
  <si>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</si>
  <si>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</si>
  <si>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</si>
  <si>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</si>
  <si>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</si>
  <si>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</si>
  <si>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</si>
  <si>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</si>
  <si>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</si>
  <si>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</si>
  <si>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</si>
  <si>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</si>
  <si>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</si>
  <si>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</si>
  <si>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</si>
  <si>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</si>
  <si>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</si>
  <si>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</si>
  <si>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</si>
  <si>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</si>
  <si>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</si>
  <si>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</si>
  <si>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</si>
  <si>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</si>
  <si>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</si>
  <si>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</si>
  <si>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</si>
  <si>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</si>
  <si>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</si>
  <si>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</si>
  <si>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</si>
  <si>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</si>
  <si>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</si>
  <si>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</si>
  <si>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</si>
  <si>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</si>
  <si>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</si>
  <si>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</si>
  <si>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</si>
  <si>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</si>
  <si>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</si>
  <si>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</si>
  <si>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</si>
  <si>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</si>
  <si>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</si>
  <si>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</si>
  <si>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</si>
  <si>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</si>
  <si>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</si>
  <si>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</si>
  <si>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</si>
  <si>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</si>
  <si>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</si>
  <si>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</si>
  <si>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</si>
  <si>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</si>
  <si>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</si>
  <si>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</si>
  <si>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</si>
  <si>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</si>
  <si>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</si>
  <si>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</si>
  <si>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</si>
  <si>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</si>
  <si>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</si>
  <si>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</si>
  <si>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</si>
  <si>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</si>
  <si>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</si>
  <si>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</si>
  <si>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</si>
  <si>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</si>
  <si>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</si>
  <si>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</si>
  <si>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</si>
  <si>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</si>
  <si>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</si>
  <si>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</si>
  <si>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</si>
  <si>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</si>
  <si>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</si>
  <si>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</si>
  <si>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</si>
  <si>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</si>
  <si>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</si>
  <si>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</si>
  <si>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</si>
  <si>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</si>
  <si>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</si>
  <si>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</si>
  <si>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</si>
  <si>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</si>
  <si>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</si>
  <si>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</si>
  <si>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</si>
  <si>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</si>
  <si>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</si>
  <si>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</si>
  <si>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</si>
  <si>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</si>
  <si>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</si>
  <si>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</si>
  <si>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</si>
  <si>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</si>
  <si>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</si>
  <si>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</si>
  <si>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</si>
  <si>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</si>
  <si>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</si>
  <si>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</si>
  <si>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</si>
  <si>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</si>
  <si>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</si>
  <si>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</si>
  <si>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</si>
  <si>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</si>
  <si>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</si>
  <si>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</si>
  <si>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</si>
  <si>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</si>
  <si>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</si>
  <si>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</si>
  <si>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</si>
  <si>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</si>
  <si>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</si>
  <si>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</si>
  <si>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</si>
  <si>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</si>
  <si>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</si>
  <si>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</si>
  <si>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</si>
  <si>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</si>
  <si>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</si>
  <si>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</si>
  <si>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</si>
  <si>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</si>
  <si>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</si>
  <si>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</si>
  <si>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</si>
  <si>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</si>
  <si>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</si>
  <si>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</si>
  <si>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</si>
  <si>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</si>
  <si>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</si>
  <si>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</si>
  <si>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</si>
  <si>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</si>
  <si>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</si>
  <si>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</si>
  <si>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</si>
  <si>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</si>
  <si>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</si>
  <si>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</si>
  <si>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</si>
  <si>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</si>
  <si>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</si>
  <si>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</si>
  <si>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</si>
  <si>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</si>
  <si>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</si>
  <si>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</si>
  <si>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</si>
  <si>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</si>
  <si>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</si>
  <si>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</si>
  <si>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</si>
  <si>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</si>
  <si>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</si>
  <si>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</si>
  <si>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</si>
  <si>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</si>
  <si>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</si>
  <si>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</si>
  <si>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</si>
  <si>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</si>
  <si>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</si>
  <si>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</si>
  <si>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</si>
  <si>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</si>
  <si>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</si>
  <si>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</si>
  <si>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</si>
  <si>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</si>
  <si>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</si>
  <si>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</si>
  <si>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</si>
  <si>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</si>
  <si>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</si>
  <si>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</si>
  <si>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</si>
  <si>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</si>
  <si>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</si>
  <si>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</si>
  <si>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</si>
  <si>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</si>
  <si>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</si>
  <si>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</si>
  <si>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</si>
  <si>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</si>
  <si>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</si>
  <si>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</si>
  <si>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</si>
  <si>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</si>
  <si>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</si>
  <si>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</si>
  <si>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</si>
  <si>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</si>
  <si>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</si>
  <si>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</si>
  <si>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</si>
  <si>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</si>
  <si>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</si>
  <si>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</si>
  <si>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</si>
  <si>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</si>
  <si>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</si>
  <si>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</si>
  <si>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</si>
  <si>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</si>
  <si>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</si>
  <si>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</si>
  <si>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</si>
  <si>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</si>
  <si>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</si>
  <si>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</si>
  <si>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</si>
  <si>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</si>
  <si>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</si>
  <si>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</si>
  <si>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</si>
  <si>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</si>
  <si>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</si>
  <si>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</si>
  <si>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</si>
  <si>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</si>
  <si>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</si>
  <si>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</si>
  <si>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</si>
  <si>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</si>
  <si>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</si>
  <si>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</si>
  <si>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</si>
  <si>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</si>
  <si>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</si>
  <si>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</si>
  <si>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</si>
  <si>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</si>
  <si>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</si>
  <si>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</si>
  <si>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</si>
  <si>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</si>
  <si>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</si>
  <si>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</si>
  <si>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</si>
  <si>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</si>
  <si>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</si>
  <si>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</si>
  <si>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</si>
  <si>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</si>
  <si>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</si>
  <si>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</si>
  <si>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</si>
  <si>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</si>
  <si>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</si>
  <si>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</si>
  <si>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</si>
  <si>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</si>
  <si>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</si>
  <si>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</si>
  <si>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</si>
  <si>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</si>
  <si>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</si>
  <si>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</si>
  <si>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</si>
  <si>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</si>
  <si>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</si>
  <si>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</si>
  <si>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</si>
  <si>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</si>
  <si>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</si>
  <si>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</si>
  <si>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</si>
  <si>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</si>
  <si>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</si>
  <si>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</si>
  <si>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</si>
  <si>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</si>
  <si>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</si>
  <si>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</si>
  <si>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</si>
  <si>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</si>
  <si>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</si>
  <si>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</si>
  <si>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</si>
  <si>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</si>
  <si>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</si>
  <si>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</si>
  <si>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</si>
  <si>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</si>
  <si>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</si>
  <si>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</si>
  <si>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</si>
  <si>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</si>
  <si>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</si>
  <si>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</si>
  <si>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</si>
  <si>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</si>
  <si>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</si>
  <si>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</si>
  <si>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</si>
  <si>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</si>
  <si>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</si>
  <si>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</si>
  <si>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</si>
  <si>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</si>
  <si>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</si>
  <si>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</si>
  <si>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</si>
  <si>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</si>
  <si>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</si>
  <si>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</si>
  <si>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</si>
  <si>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</si>
  <si>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</si>
  <si>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</si>
  <si>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</si>
  <si>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</si>
  <si>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</si>
  <si>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</si>
  <si>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</si>
  <si>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</si>
  <si>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</si>
  <si>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</si>
  <si>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</si>
  <si>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</si>
  <si>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</si>
  <si>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</si>
  <si>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</si>
  <si>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</si>
  <si>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</si>
  <si>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</si>
  <si>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</si>
  <si>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</si>
  <si>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</si>
  <si>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</si>
  <si>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</si>
  <si>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</si>
  <si>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</si>
  <si>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</si>
  <si>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</si>
  <si>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</si>
  <si>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</si>
  <si>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</si>
  <si>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</si>
  <si>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</si>
  <si>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</si>
  <si>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</si>
  <si>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</si>
  <si>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</si>
  <si>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</si>
  <si>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</si>
  <si>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</si>
  <si>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</si>
  <si>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</si>
  <si>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</si>
  <si>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</si>
  <si>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</si>
  <si>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</si>
  <si>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</si>
  <si>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</si>
  <si>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</si>
  <si>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</si>
  <si>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</si>
  <si>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</si>
  <si>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</si>
  <si>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</si>
  <si>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</si>
  <si>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</si>
  <si>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</si>
  <si>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</si>
  <si>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</si>
  <si>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</si>
  <si>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</si>
  <si>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</si>
  <si>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</si>
  <si>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</si>
  <si>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</si>
  <si>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</si>
  <si>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</si>
  <si>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</si>
  <si>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</si>
  <si>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</si>
  <si>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</si>
  <si>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</si>
  <si>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</si>
  <si>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</si>
  <si>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</si>
  <si>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</si>
  <si>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</si>
  <si>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</si>
  <si>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</si>
  <si>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</si>
  <si>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</si>
  <si>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</si>
  <si>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</si>
  <si>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</si>
  <si>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</si>
  <si>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</si>
  <si>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</si>
  <si>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</si>
  <si>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</si>
  <si>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</si>
  <si>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</si>
  <si>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</si>
  <si>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</si>
  <si>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</si>
  <si>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</si>
  <si>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</si>
  <si>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</si>
  <si>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</si>
  <si>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</si>
  <si>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</si>
  <si>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</si>
  <si>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</si>
  <si>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</si>
  <si>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</si>
  <si>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</si>
  <si>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</si>
  <si>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</si>
  <si>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</si>
  <si>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</si>
  <si>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</si>
  <si>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</si>
  <si>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</si>
  <si>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</si>
  <si>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</si>
  <si>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</si>
  <si>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</si>
  <si>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</si>
  <si>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</si>
  <si>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</si>
  <si>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</si>
  <si>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</si>
  <si>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</si>
  <si>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</si>
  <si>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</si>
  <si>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</si>
  <si>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</si>
  <si>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</si>
  <si>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</si>
  <si>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</si>
  <si>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</si>
  <si>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</si>
  <si>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</si>
  <si>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</si>
  <si>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</si>
  <si>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</si>
  <si>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</si>
  <si>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</si>
  <si>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</si>
  <si>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</si>
  <si>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</si>
  <si>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</si>
  <si>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</si>
  <si>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</si>
  <si>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</si>
  <si>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</si>
  <si>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</si>
  <si>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</si>
  <si>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</si>
  <si>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</si>
  <si>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</si>
  <si>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</si>
  <si>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</si>
  <si>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</si>
  <si>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</si>
  <si>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</si>
  <si>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</si>
  <si>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</si>
  <si>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</si>
  <si>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</si>
  <si>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</si>
  <si>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</si>
  <si>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</si>
  <si>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</si>
  <si>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</si>
  <si>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</si>
  <si>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</si>
  <si>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</si>
  <si>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</si>
  <si>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</si>
  <si>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</si>
  <si>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</si>
  <si>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</si>
  <si>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</si>
  <si>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</si>
  <si>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</si>
  <si>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</si>
  <si>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</si>
  <si>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</si>
  <si>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</si>
  <si>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</si>
  <si>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</si>
  <si>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</si>
  <si>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</si>
  <si>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</si>
  <si>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</si>
  <si>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</si>
  <si>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</si>
  <si>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</si>
  <si>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</si>
  <si>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</si>
  <si>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</si>
  <si>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</si>
  <si>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</si>
  <si>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</si>
  <si>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</si>
  <si>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</si>
  <si>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</si>
  <si>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</si>
  <si>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</si>
  <si>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</si>
  <si>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</si>
  <si>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</si>
  <si>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</si>
  <si>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</si>
  <si>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</si>
  <si>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</si>
  <si>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</si>
  <si>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</si>
  <si>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</si>
  <si>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</si>
  <si>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</si>
  <si>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</si>
  <si>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</si>
  <si>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</si>
  <si>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</si>
  <si>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</si>
  <si>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</si>
  <si>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</si>
  <si>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</si>
  <si>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</si>
  <si>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</si>
  <si>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</si>
  <si>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</si>
  <si>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</si>
  <si>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</si>
  <si>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</si>
  <si>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</si>
  <si>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</si>
  <si>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</si>
  <si>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</si>
  <si>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</si>
  <si>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</si>
  <si>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</si>
  <si>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</si>
  <si>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</si>
  <si>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</si>
  <si>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</si>
  <si>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</si>
  <si>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</si>
  <si>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</si>
  <si>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</si>
  <si>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</si>
  <si>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</si>
  <si>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</si>
  <si>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</si>
  <si>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</si>
  <si>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</si>
  <si>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</si>
  <si>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</si>
  <si>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</si>
  <si>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</si>
  <si>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</si>
  <si>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</si>
  <si>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</si>
  <si>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</si>
  <si>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</si>
  <si>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</si>
  <si>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</si>
  <si>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</si>
  <si>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</si>
  <si>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</si>
  <si>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</si>
  <si>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</si>
  <si>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</si>
  <si>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</si>
  <si>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</si>
  <si>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</si>
  <si>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</si>
  <si>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</si>
  <si>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</si>
  <si>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</si>
  <si>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</si>
  <si>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</si>
  <si>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</si>
  <si>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</si>
  <si>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</si>
  <si>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</si>
  <si>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</si>
  <si>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</si>
  <si>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</si>
  <si>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</si>
  <si>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</si>
  <si>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</si>
  <si>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</si>
  <si>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</si>
  <si>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</si>
  <si>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</si>
  <si>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</si>
  <si>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</si>
  <si>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</si>
  <si>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</si>
  <si>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</si>
  <si>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</si>
  <si>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</si>
  <si>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</si>
  <si>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</si>
  <si>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</si>
  <si>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</si>
  <si>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</si>
  <si>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</si>
  <si>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</si>
  <si>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</si>
  <si>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</si>
  <si>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</si>
  <si>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</si>
  <si>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</si>
  <si>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</si>
  <si>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</si>
  <si>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</si>
  <si>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</si>
  <si>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</si>
  <si>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</si>
  <si>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</si>
  <si>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</si>
  <si>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</si>
  <si>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</si>
  <si>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</si>
  <si>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</si>
  <si>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</si>
  <si>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</si>
  <si>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</si>
  <si>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</si>
  <si>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</si>
  <si>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</si>
  <si>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</si>
  <si>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</si>
  <si>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</si>
  <si>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</si>
  <si>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</si>
  <si>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</si>
  <si>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</si>
  <si>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</si>
  <si>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</si>
  <si>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</si>
  <si>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</si>
  <si>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</si>
  <si>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</si>
  <si>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</si>
  <si>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</si>
  <si>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</si>
  <si>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</si>
  <si>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</si>
  <si>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</si>
  <si>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</si>
  <si>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</si>
  <si>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</si>
  <si>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</si>
  <si>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</si>
  <si>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</si>
  <si>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</si>
  <si>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</si>
  <si>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</si>
  <si>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</si>
  <si>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</si>
  <si>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</si>
  <si>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</si>
  <si>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</si>
  <si>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</si>
  <si>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</si>
  <si>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</si>
  <si>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</si>
  <si>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</si>
  <si>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</si>
  <si>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</si>
  <si>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</si>
  <si>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</si>
  <si>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</si>
  <si>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</si>
  <si>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</si>
  <si>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</si>
  <si>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</si>
  <si>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</si>
  <si>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</si>
  <si>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</si>
  <si>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</si>
  <si>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</si>
  <si>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</si>
  <si>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</si>
  <si>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</si>
  <si>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</si>
  <si>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</si>
  <si>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</si>
  <si>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</si>
  <si>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</si>
  <si>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</si>
  <si>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</si>
  <si>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</si>
  <si>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</si>
  <si>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</si>
  <si>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</si>
  <si>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</si>
  <si>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</si>
  <si>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</si>
  <si>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</si>
  <si>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</si>
  <si>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</si>
  <si>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</si>
  <si>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</si>
  <si>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</si>
  <si>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</si>
  <si>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</si>
  <si>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</si>
  <si>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</si>
  <si>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</si>
  <si>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</si>
  <si>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</si>
  <si>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</si>
  <si>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</si>
  <si>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</si>
  <si>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</si>
  <si>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</si>
  <si>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</si>
  <si>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</si>
  <si>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</si>
  <si>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</si>
  <si>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</si>
  <si>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</si>
  <si>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</si>
  <si>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</si>
  <si>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</si>
  <si>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</si>
  <si>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</si>
  <si>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</si>
  <si>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</si>
  <si>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</si>
  <si>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</si>
  <si>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</si>
  <si>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</si>
  <si>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</si>
  <si>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</si>
  <si>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</si>
  <si>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</si>
  <si>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</si>
  <si>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</si>
  <si>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</si>
  <si>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</si>
  <si>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</si>
  <si>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</si>
  <si>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</si>
  <si>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</si>
  <si>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</si>
  <si>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</si>
  <si>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</si>
  <si>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</si>
  <si>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</si>
  <si>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</si>
  <si>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</si>
  <si>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</si>
  <si>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</si>
  <si>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</si>
  <si>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</si>
  <si>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</si>
  <si>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</si>
  <si>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</si>
  <si>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</si>
  <si>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</si>
  <si>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</si>
  <si>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</si>
  <si>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</si>
  <si>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</si>
  <si>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</si>
  <si>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</si>
  <si>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</si>
  <si>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</si>
  <si>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</si>
  <si>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</si>
  <si>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</si>
  <si>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</si>
  <si>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</si>
  <si>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</si>
  <si>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</si>
  <si>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</si>
  <si>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</si>
  <si>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</si>
  <si>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</si>
  <si>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</si>
  <si>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</si>
  <si>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</si>
  <si>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</si>
  <si>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</si>
  <si>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</si>
  <si>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</si>
  <si>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</si>
  <si>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</si>
  <si>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</si>
  <si>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</si>
  <si>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</si>
  <si>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</si>
  <si>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</si>
  <si>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</si>
  <si>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</si>
  <si>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</si>
  <si>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</si>
  <si>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</si>
  <si>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</si>
  <si>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</si>
  <si>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</si>
  <si>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</si>
  <si>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</si>
  <si>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</si>
  <si>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</si>
  <si>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</si>
  <si>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</si>
  <si>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</si>
  <si>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</si>
  <si>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</si>
  <si>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</si>
  <si>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</si>
  <si>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</si>
  <si>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</si>
  <si>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</si>
  <si>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</si>
  <si>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</si>
  <si>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</si>
  <si>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</si>
  <si>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</si>
  <si>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</si>
  <si>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</si>
  <si>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</si>
  <si>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</si>
  <si>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</si>
  <si>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</si>
  <si>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</si>
  <si>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</si>
  <si>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</si>
  <si>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</si>
  <si>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</si>
  <si>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</si>
  <si>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</si>
  <si>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</si>
  <si>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</si>
  <si>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</si>
  <si>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</si>
  <si>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</si>
  <si>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</si>
  <si>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</si>
  <si>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</si>
  <si>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</si>
  <si>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</si>
  <si>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</si>
  <si>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</si>
  <si>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</si>
  <si>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</si>
  <si>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</si>
  <si>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</si>
  <si>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</si>
  <si>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</si>
  <si>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</si>
  <si>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</si>
  <si>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</si>
  <si>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</si>
  <si>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</si>
  <si>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</si>
  <si>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</si>
  <si>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</si>
  <si>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</si>
  <si>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</si>
  <si>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</si>
  <si>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</si>
  <si>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</si>
  <si>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</si>
  <si>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</si>
  <si>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</si>
  <si>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</si>
  <si>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</si>
  <si>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</si>
  <si>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</si>
  <si>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</si>
  <si>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</si>
  <si>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</si>
  <si>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</si>
  <si>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</si>
  <si>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</si>
  <si>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</si>
  <si>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</si>
  <si>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</si>
  <si>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</si>
  <si>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</si>
  <si>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</si>
  <si>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</si>
  <si>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</si>
  <si>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</si>
  <si>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</si>
  <si>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</si>
  <si>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</si>
  <si>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</si>
  <si>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</si>
  <si>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</si>
  <si>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</si>
  <si>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</si>
  <si>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</si>
  <si>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</si>
  <si>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</si>
  <si>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</si>
  <si>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</si>
  <si>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</si>
  <si>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</si>
  <si>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</si>
  <si>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</si>
  <si>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</si>
  <si>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</si>
  <si>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</si>
  <si>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</si>
  <si>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</si>
  <si>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</si>
  <si>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</si>
  <si>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</si>
  <si>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</si>
  <si>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</si>
  <si>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</si>
  <si>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</si>
  <si>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</si>
  <si>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</si>
  <si>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</si>
  <si>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</si>
  <si>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</si>
  <si>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</si>
  <si>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</si>
  <si>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</si>
  <si>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</si>
  <si>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</si>
  <si>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</si>
  <si>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</si>
  <si>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</si>
  <si>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</si>
  <si>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</si>
  <si>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</si>
  <si>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</si>
  <si>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</si>
  <si>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</si>
  <si>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</si>
  <si>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</si>
  <si>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</si>
  <si>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</si>
  <si>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</si>
  <si>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</si>
  <si>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</si>
  <si>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</si>
  <si>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</si>
  <si>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</si>
  <si>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</si>
  <si>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</si>
  <si>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</si>
  <si>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</si>
  <si>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</si>
  <si>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</si>
  <si>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</si>
  <si>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</si>
  <si>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</si>
  <si>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</si>
  <si>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</si>
  <si>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</si>
  <si>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</si>
  <si>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</si>
  <si>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</si>
  <si>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</si>
  <si>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</si>
  <si>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</si>
  <si>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</si>
  <si>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</si>
  <si>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</si>
  <si>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</si>
  <si>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</si>
  <si>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</si>
  <si>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</si>
  <si>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</si>
  <si>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</si>
  <si>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</si>
  <si>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</si>
  <si>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</si>
  <si>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</si>
  <si>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</si>
  <si>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</si>
  <si>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</si>
  <si>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</si>
  <si>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</si>
  <si>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</si>
  <si>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</si>
  <si>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</si>
  <si>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</si>
  <si>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</si>
  <si>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</si>
  <si>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</si>
  <si>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</si>
  <si>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</si>
  <si>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</si>
  <si>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</si>
  <si>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</si>
  <si>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</si>
  <si>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</si>
  <si>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</si>
  <si>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</si>
  <si>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</si>
  <si>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</si>
  <si>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</si>
  <si>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</si>
  <si>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</si>
  <si>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</si>
  <si>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</si>
  <si>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</si>
  <si>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</si>
  <si>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</si>
  <si>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</si>
  <si>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</si>
  <si>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</si>
  <si>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</si>
  <si>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</si>
  <si>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</si>
  <si>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</si>
  <si>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</si>
  <si>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</si>
  <si>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</si>
  <si>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</si>
  <si>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</si>
  <si>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</si>
  <si>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</si>
  <si>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</si>
  <si>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</si>
  <si>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</si>
  <si>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</si>
  <si>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</si>
  <si>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</si>
  <si>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</si>
  <si>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</si>
  <si>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</si>
  <si>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</si>
  <si>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</si>
  <si>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</si>
  <si>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</si>
  <si>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</si>
  <si>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</si>
  <si>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</si>
  <si>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</si>
  <si>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</si>
  <si>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</si>
  <si>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</si>
  <si>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</si>
  <si>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</si>
  <si>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</si>
  <si>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</si>
  <si>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</si>
  <si>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</si>
  <si>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</si>
  <si>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</si>
  <si>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</si>
  <si>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</si>
  <si>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</si>
  <si>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</si>
  <si>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</si>
  <si>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</si>
  <si>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</si>
  <si>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</si>
  <si>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</si>
  <si>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</si>
  <si>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</si>
  <si>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</si>
  <si>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</si>
  <si>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</si>
  <si>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</si>
  <si>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</si>
  <si>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</si>
  <si>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</si>
  <si>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</si>
  <si>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</si>
  <si>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</si>
  <si>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</si>
  <si>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</si>
  <si>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</si>
  <si>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</si>
  <si>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</si>
  <si>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</si>
  <si>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</si>
  <si>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</si>
  <si>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</si>
  <si>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</si>
  <si>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</si>
  <si>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</si>
  <si>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</si>
  <si>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</si>
  <si>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</si>
  <si>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</si>
  <si>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</si>
  <si>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</si>
  <si>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</si>
  <si>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</si>
  <si>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</si>
  <si>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</si>
  <si>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</si>
  <si>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</si>
  <si>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</si>
  <si>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</si>
  <si>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</si>
  <si>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</si>
  <si>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</si>
  <si>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</si>
  <si>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</si>
  <si>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</si>
  <si>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</si>
  <si>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</si>
  <si>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</si>
  <si>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</si>
  <si>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</si>
  <si>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</si>
  <si>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</si>
  <si>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</si>
  <si>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</si>
  <si>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</si>
  <si>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</si>
  <si>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</si>
  <si>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</si>
  <si>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</si>
  <si>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</si>
  <si>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</si>
  <si>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</si>
  <si>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</si>
  <si>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</si>
  <si>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</si>
  <si>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</si>
  <si>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</si>
  <si>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</si>
  <si>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</si>
  <si>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</si>
  <si>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</si>
  <si>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</si>
  <si>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</si>
  <si>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</si>
  <si>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</si>
  <si>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</si>
  <si>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</si>
  <si>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</si>
  <si>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</si>
  <si>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</si>
  <si>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</si>
  <si>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</si>
  <si>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</si>
  <si>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</si>
  <si>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</si>
  <si>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</si>
  <si>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</si>
  <si>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</si>
  <si>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</si>
  <si>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</si>
  <si>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</si>
  <si>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</si>
  <si>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</si>
  <si>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</si>
  <si>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</si>
  <si>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</si>
  <si>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</si>
  <si>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</si>
  <si>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</si>
  <si>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</si>
  <si>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</si>
  <si>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</si>
  <si>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</si>
  <si>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</si>
  <si>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</si>
  <si>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</si>
  <si>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</si>
  <si>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</si>
  <si>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</si>
  <si>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</si>
  <si>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</si>
  <si>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</si>
  <si>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</si>
  <si>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</si>
  <si>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</si>
  <si>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</si>
  <si>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</si>
  <si>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</si>
  <si>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</si>
  <si>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</si>
  <si>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</si>
  <si>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</si>
  <si>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</si>
  <si>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</si>
  <si>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</si>
  <si>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</si>
  <si>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</si>
  <si>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</si>
  <si>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</si>
  <si>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</si>
  <si>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</si>
  <si>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</si>
  <si>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</si>
  <si>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</si>
  <si>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</si>
  <si>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</si>
  <si>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</si>
  <si>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</si>
  <si>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</si>
  <si>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</si>
  <si>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</si>
  <si>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</si>
  <si>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</si>
  <si>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</si>
  <si>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</si>
  <si>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</si>
  <si>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</si>
  <si>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</si>
  <si>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</si>
  <si>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</si>
  <si>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</si>
  <si>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</si>
  <si>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</si>
  <si>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</si>
  <si>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</si>
  <si>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</si>
  <si>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</si>
  <si>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</si>
  <si>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</si>
  <si>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</si>
  <si>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</si>
  <si>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</si>
  <si>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</si>
  <si>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</si>
  <si>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</si>
  <si>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</si>
  <si>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</si>
  <si>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</si>
  <si>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</si>
  <si>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</si>
  <si>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</si>
  <si>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</si>
  <si>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</si>
  <si>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</si>
  <si>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</si>
  <si>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</si>
  <si>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</si>
  <si>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</si>
  <si>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</si>
  <si>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</si>
  <si>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</si>
  <si>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</si>
  <si>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</si>
  <si>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</si>
  <si>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</si>
  <si>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</si>
  <si>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</si>
  <si>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</si>
  <si>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</si>
  <si>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</si>
  <si>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</si>
  <si>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</si>
  <si>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</si>
  <si>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</si>
  <si>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</si>
  <si>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</si>
  <si>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</si>
  <si>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</si>
  <si>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</si>
  <si>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</si>
  <si>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</si>
  <si>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</si>
  <si>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</si>
  <si>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</si>
  <si>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</si>
  <si>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</si>
  <si>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</si>
  <si>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</si>
  <si>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</si>
  <si>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</si>
  <si>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</si>
  <si>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</si>
  <si>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</si>
  <si>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</si>
  <si>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</si>
  <si>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</si>
  <si>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</si>
  <si>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</si>
  <si>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</si>
  <si>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</si>
  <si>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</si>
  <si>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</si>
  <si>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</si>
  <si>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</si>
  <si>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</si>
  <si>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</si>
  <si>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</si>
  <si>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</si>
  <si>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</si>
  <si>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</si>
  <si>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</si>
  <si>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</si>
  <si>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</si>
  <si>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</si>
  <si>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</si>
  <si>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</si>
  <si>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</si>
  <si>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</si>
  <si>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</si>
  <si>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</si>
  <si>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</si>
  <si>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</si>
  <si>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</si>
  <si>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</si>
  <si>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</si>
  <si>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</si>
  <si>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</si>
  <si>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</si>
  <si>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</si>
  <si>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</si>
  <si>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</si>
  <si>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</si>
  <si>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</si>
  <si>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</si>
  <si>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</si>
  <si>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</si>
  <si>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</si>
  <si>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</si>
  <si>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</si>
  <si>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</si>
  <si>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</si>
  <si>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</si>
  <si>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</si>
  <si>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</si>
  <si>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</si>
  <si>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</si>
  <si>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</si>
  <si>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</si>
  <si>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</si>
  <si>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</si>
  <si>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</si>
  <si>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</si>
  <si>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</si>
  <si>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</si>
  <si>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</si>
  <si>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</si>
  <si>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</si>
  <si>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</si>
  <si>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</si>
  <si>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</si>
  <si>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</si>
  <si>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</si>
  <si>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</si>
  <si>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</si>
  <si>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</si>
  <si>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</si>
  <si>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</si>
  <si>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</si>
  <si>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</si>
  <si>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</si>
  <si>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</si>
  <si>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</si>
  <si>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</si>
  <si>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</si>
  <si>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</si>
  <si>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</si>
  <si>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</si>
  <si>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</si>
  <si>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</si>
  <si>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</si>
  <si>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</si>
  <si>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</si>
  <si>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</si>
  <si>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</si>
  <si>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</si>
  <si>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</si>
  <si>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</si>
  <si>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</si>
  <si>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</si>
  <si>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</si>
  <si>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</si>
  <si>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</si>
  <si>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</si>
  <si>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</si>
  <si>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</si>
  <si>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</si>
  <si>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</si>
  <si>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</si>
  <si>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</si>
  <si>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</si>
  <si>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</si>
  <si>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</si>
  <si>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</si>
  <si>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</si>
  <si>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</si>
  <si>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</si>
  <si>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</si>
  <si>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</si>
  <si>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</si>
  <si>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</si>
  <si>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</si>
  <si>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</si>
  <si>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</si>
  <si>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</si>
  <si>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</si>
  <si>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</si>
  <si>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</si>
  <si>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</si>
  <si>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</si>
  <si>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</si>
  <si>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</si>
  <si>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</si>
  <si>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</si>
  <si>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</si>
  <si>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</si>
  <si>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</si>
  <si>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</si>
  <si>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</si>
  <si>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</si>
  <si>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</si>
  <si>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</si>
  <si>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</si>
  <si>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</si>
  <si>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</si>
  <si>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</si>
  <si>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</si>
  <si>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</si>
  <si>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</si>
  <si>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</si>
  <si>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</si>
  <si>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</si>
  <si>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</si>
  <si>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</si>
  <si>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</si>
  <si>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</si>
  <si>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</si>
  <si>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</si>
  <si>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</si>
  <si>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</si>
  <si>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</si>
  <si>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</si>
  <si>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</si>
  <si>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</si>
  <si>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</si>
  <si>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</si>
  <si>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</si>
  <si>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</si>
  <si>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</si>
  <si>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</si>
  <si>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</si>
  <si>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</si>
  <si>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</si>
  <si>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</si>
  <si>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</si>
  <si>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</si>
  <si>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</si>
  <si>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</si>
  <si>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</si>
  <si>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</si>
  <si>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</si>
  <si>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</si>
  <si>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</si>
  <si>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</si>
  <si>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</si>
  <si>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</si>
  <si>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</si>
  <si>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</si>
  <si>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</si>
  <si>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</si>
  <si>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</si>
  <si>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</si>
  <si>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</si>
  <si>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</si>
  <si>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</si>
  <si>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</si>
  <si>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</si>
  <si>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</si>
  <si>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</si>
  <si>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</si>
  <si>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</si>
  <si>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</si>
  <si>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</si>
  <si>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</si>
  <si>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</si>
  <si>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</si>
  <si>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</si>
  <si>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</si>
  <si>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</si>
  <si>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</si>
  <si>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</si>
  <si>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</si>
  <si>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</si>
  <si>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</si>
  <si>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</si>
  <si>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</si>
  <si>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</si>
  <si>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</si>
  <si>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</si>
  <si>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</si>
  <si>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</si>
  <si>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</si>
  <si>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</si>
  <si>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</si>
  <si>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</si>
  <si>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</si>
  <si>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</si>
  <si>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</si>
  <si>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</si>
  <si>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</si>
  <si>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</si>
  <si>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</si>
  <si>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</si>
  <si>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</si>
  <si>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</si>
  <si>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</si>
  <si>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</si>
  <si>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</si>
  <si>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</si>
  <si>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</si>
  <si>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</si>
  <si>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</si>
  <si>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</si>
  <si>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</si>
  <si>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</si>
  <si>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</si>
  <si>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</si>
  <si>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</si>
  <si>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</si>
  <si>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</si>
  <si>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</si>
  <si>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</si>
  <si>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</si>
  <si>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</si>
  <si>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</si>
  <si>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</si>
  <si>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</si>
  <si>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</si>
  <si>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</si>
  <si>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</si>
  <si>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</si>
  <si>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</si>
  <si>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</si>
  <si>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</si>
  <si>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</si>
  <si>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</si>
  <si>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</si>
  <si>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</si>
  <si>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</si>
  <si>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</si>
  <si>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</si>
  <si>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</si>
  <si>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</si>
  <si>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</si>
  <si>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</si>
  <si>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</si>
  <si>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</si>
  <si>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</si>
  <si>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</si>
  <si>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</si>
  <si>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</si>
  <si>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</si>
  <si>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</si>
  <si>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</si>
  <si>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</si>
  <si>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</si>
  <si>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</si>
  <si>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</si>
  <si>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</si>
  <si>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</si>
  <si>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</si>
  <si>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</si>
  <si>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</si>
  <si>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</si>
  <si>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</si>
  <si>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</si>
  <si>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</si>
  <si>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</si>
  <si>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</si>
  <si>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</si>
  <si>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</si>
  <si>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</si>
  <si>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</si>
  <si>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</si>
  <si>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</si>
  <si>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</si>
  <si>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</si>
  <si>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</si>
  <si>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</si>
  <si>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</si>
  <si>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</si>
  <si>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</si>
  <si>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</si>
  <si>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</si>
  <si>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</si>
  <si>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</si>
  <si>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</si>
  <si>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</si>
  <si>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</si>
  <si>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</si>
  <si>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</si>
  <si>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</si>
  <si>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</si>
  <si>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</si>
  <si>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</si>
  <si>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</si>
  <si>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</si>
  <si>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</si>
  <si>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</si>
  <si>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</si>
  <si>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</si>
  <si>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</si>
  <si>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</si>
  <si>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</si>
  <si>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</si>
  <si>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</si>
  <si>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</si>
  <si>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</si>
  <si>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</si>
  <si>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</si>
  <si>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</si>
  <si>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</si>
  <si>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</si>
  <si>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</si>
  <si>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</si>
  <si>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</si>
  <si>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</si>
  <si>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</si>
  <si>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</si>
  <si>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</si>
  <si>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</si>
  <si>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</si>
  <si>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</si>
  <si>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</si>
  <si>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</si>
  <si>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</si>
  <si>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</si>
  <si>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</si>
  <si>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</si>
  <si>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</si>
  <si>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</si>
  <si>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</si>
  <si>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</si>
  <si>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</si>
  <si>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</si>
  <si>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</si>
  <si>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</si>
  <si>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</si>
  <si>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</si>
  <si>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</si>
  <si>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</si>
  <si>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</si>
  <si>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</si>
  <si>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</si>
  <si>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</si>
  <si>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</si>
  <si>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</si>
  <si>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</si>
  <si>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</si>
  <si>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</si>
  <si>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</si>
  <si>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</si>
  <si>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</si>
  <si>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</si>
  <si>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</si>
  <si>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</si>
  <si>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</si>
  <si>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</si>
  <si>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</si>
  <si>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</si>
  <si>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</si>
  <si>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</si>
  <si>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</si>
  <si>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</si>
  <si>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</si>
  <si>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</si>
  <si>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</si>
  <si>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</si>
  <si>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</si>
  <si>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</si>
  <si>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</si>
  <si>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</si>
  <si>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</si>
  <si>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</si>
  <si>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</si>
  <si>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</si>
  <si>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</si>
  <si>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</si>
  <si>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</si>
  <si>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</si>
  <si>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</si>
  <si>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</si>
  <si>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</si>
  <si>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</si>
  <si>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</si>
  <si>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</si>
  <si>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</si>
  <si>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</si>
  <si>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</si>
  <si>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</si>
  <si>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</si>
  <si>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</si>
  <si>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</si>
  <si>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</si>
  <si>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</si>
  <si>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</si>
  <si>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</si>
  <si>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</si>
  <si>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</si>
  <si>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</si>
  <si>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</si>
  <si>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</si>
  <si>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</si>
  <si>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</si>
  <si>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</si>
  <si>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</si>
  <si>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</si>
  <si>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</si>
  <si>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</si>
  <si>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</si>
  <si>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</si>
  <si>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</si>
  <si>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</si>
  <si>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</si>
  <si>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</si>
  <si>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</si>
  <si>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</si>
  <si>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</si>
  <si>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</si>
  <si>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</si>
  <si>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</si>
  <si>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</si>
  <si>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</si>
  <si>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</si>
  <si>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</si>
  <si>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</si>
  <si>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</si>
  <si>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</si>
  <si>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</si>
  <si>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</si>
  <si>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</si>
  <si>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</si>
  <si>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</si>
  <si>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</si>
  <si>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</si>
  <si>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</si>
  <si>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</si>
  <si>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</si>
  <si>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</si>
  <si>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</si>
  <si>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</si>
  <si>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</si>
  <si>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</si>
  <si>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</si>
  <si>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</si>
  <si>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</si>
  <si>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</si>
  <si>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</si>
  <si>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</si>
  <si>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</si>
  <si>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</si>
  <si>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</si>
  <si>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</si>
  <si>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</si>
  <si>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</si>
  <si>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</si>
  <si>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</si>
  <si>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</si>
  <si>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</si>
  <si>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</si>
  <si>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</si>
  <si>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</si>
  <si>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</si>
  <si>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</si>
  <si>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</si>
  <si>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</si>
  <si>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</si>
  <si>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</si>
  <si>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</si>
  <si>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</si>
  <si>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</si>
  <si>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</si>
  <si>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</si>
  <si>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</si>
  <si>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</si>
  <si>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</si>
  <si>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</si>
  <si>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</si>
  <si>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</si>
  <si>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</si>
  <si>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</si>
  <si>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</si>
  <si>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</si>
  <si>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</si>
  <si>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</si>
  <si>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</si>
  <si>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</si>
  <si>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</si>
  <si>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</si>
  <si>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</si>
  <si>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</si>
  <si>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</si>
  <si>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</si>
  <si>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</si>
  <si>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</si>
  <si>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</si>
  <si>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</si>
  <si>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</si>
  <si>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</si>
  <si>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</si>
  <si>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</si>
  <si>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</si>
  <si>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</si>
  <si>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</si>
  <si>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</si>
  <si>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</si>
  <si>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</si>
  <si>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</si>
  <si>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</si>
  <si>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</si>
  <si>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</si>
  <si>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</si>
  <si>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</si>
  <si>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</si>
  <si>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</si>
  <si>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</si>
  <si>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</si>
  <si>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</si>
  <si>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</si>
  <si>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</si>
  <si>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</si>
  <si>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</si>
  <si>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</si>
  <si>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</si>
  <si>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</si>
  <si>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</si>
  <si>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</si>
  <si>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</si>
  <si>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</si>
  <si>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</si>
  <si>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</si>
  <si>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</si>
  <si>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</si>
  <si>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</si>
  <si>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</si>
  <si>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</si>
  <si>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</si>
  <si>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</si>
  <si>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</si>
  <si>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</si>
  <si>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</si>
  <si>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</si>
  <si>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</si>
  <si>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</si>
  <si>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</si>
  <si>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</si>
  <si>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</si>
  <si>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</si>
  <si>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</si>
  <si>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</si>
  <si>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</si>
  <si>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</si>
  <si>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</si>
  <si>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</si>
  <si>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</si>
  <si>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</si>
  <si>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</si>
  <si>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</si>
  <si>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</si>
  <si>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</si>
  <si>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</si>
  <si>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</si>
  <si>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</si>
  <si>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</si>
  <si>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</si>
  <si>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</si>
  <si>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</si>
  <si>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</si>
  <si>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</si>
  <si>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</si>
  <si>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</si>
  <si>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</si>
  <si>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</si>
  <si>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</si>
  <si>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</si>
  <si>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</si>
  <si>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</si>
  <si>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</si>
  <si>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</si>
  <si>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</si>
  <si>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</si>
  <si>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</si>
  <si>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</si>
  <si>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</si>
  <si>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</si>
  <si>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</si>
  <si>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</si>
  <si>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</si>
  <si>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</si>
  <si>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</si>
  <si>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</si>
  <si>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</si>
  <si>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</si>
  <si>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</si>
  <si>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</si>
  <si>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</si>
  <si>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</si>
  <si>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</si>
  <si>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</si>
  <si>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</si>
  <si>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</si>
  <si>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</si>
  <si>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</si>
  <si>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</si>
  <si>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</si>
  <si>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</si>
  <si>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</si>
  <si>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</si>
  <si>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</si>
  <si>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</si>
  <si>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</si>
  <si>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</si>
  <si>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</si>
  <si>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</si>
  <si>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</si>
  <si>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</si>
  <si>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</si>
  <si>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</si>
  <si>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</si>
  <si>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</si>
  <si>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</si>
  <si>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</si>
  <si>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</si>
  <si>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</si>
  <si>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</si>
  <si>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</si>
  <si>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</si>
  <si>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</si>
  <si>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</si>
  <si>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</si>
  <si>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</si>
  <si>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</si>
  <si>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</si>
  <si>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</si>
  <si>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</si>
  <si>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</si>
  <si>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</si>
  <si>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</si>
  <si>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</si>
  <si>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</si>
  <si>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</si>
  <si>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</si>
  <si>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</si>
  <si>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</si>
  <si>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</si>
  <si>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</si>
  <si>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</si>
  <si>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</si>
  <si>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</si>
  <si>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</si>
  <si>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</si>
  <si>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</si>
  <si>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</si>
  <si>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</si>
  <si>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</si>
  <si>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</si>
  <si>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</si>
  <si>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</si>
  <si>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</si>
  <si>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</si>
  <si>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</si>
  <si>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</si>
  <si>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</si>
  <si>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</si>
  <si>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</si>
  <si>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</si>
  <si>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</si>
  <si>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</si>
  <si>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</si>
  <si>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</si>
  <si>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</si>
  <si>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</si>
  <si>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</si>
  <si>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</si>
  <si>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</si>
  <si>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</si>
  <si>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</si>
  <si>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</si>
  <si>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</si>
  <si>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</si>
  <si>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</si>
  <si>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</si>
  <si>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</si>
  <si>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</si>
  <si>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</si>
  <si>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</si>
  <si>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</si>
  <si>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</si>
  <si>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</si>
  <si>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</si>
  <si>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</si>
  <si>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</si>
  <si>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</si>
  <si>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</si>
  <si>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</si>
  <si>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</si>
  <si>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</si>
  <si>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</si>
  <si>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</si>
  <si>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</si>
  <si>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</si>
  <si>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</si>
  <si>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</si>
  <si>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</si>
  <si>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</si>
  <si>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</si>
  <si>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</si>
  <si>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</si>
  <si>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</si>
  <si>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</si>
  <si>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</si>
  <si>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</si>
  <si>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</si>
  <si>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</si>
  <si>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</si>
  <si>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</si>
  <si>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</si>
  <si>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</si>
  <si>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</si>
  <si>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</si>
  <si>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</si>
  <si>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</si>
  <si>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</si>
  <si>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</si>
  <si>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</si>
  <si>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</si>
  <si>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</si>
  <si>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</si>
  <si>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</si>
  <si>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</si>
  <si>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</si>
  <si>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</si>
  <si>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</si>
  <si>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</si>
  <si>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</si>
  <si>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</si>
  <si>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</si>
  <si>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</si>
  <si>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</si>
  <si>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</si>
  <si>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</si>
  <si>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</si>
  <si>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</si>
  <si>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</si>
  <si>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</si>
  <si>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</si>
  <si>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</si>
  <si>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</si>
  <si>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</si>
  <si>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</si>
  <si>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</si>
  <si>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</si>
  <si>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</si>
  <si>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</si>
  <si>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</si>
  <si>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</si>
  <si>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</si>
  <si>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</si>
  <si>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</si>
  <si>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</si>
  <si>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</si>
  <si>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</si>
  <si>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</si>
  <si>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</si>
  <si>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</si>
  <si>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</si>
  <si>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</si>
  <si>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</si>
  <si>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</si>
  <si>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</si>
  <si>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</si>
  <si>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</si>
  <si>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</si>
  <si>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</si>
  <si>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</si>
  <si>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</si>
  <si>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</si>
  <si>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</si>
  <si>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</si>
  <si>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</si>
  <si>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</si>
  <si>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</si>
  <si>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</si>
  <si>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</si>
  <si>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</si>
  <si>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</si>
  <si>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</si>
  <si>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</si>
  <si>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</si>
  <si>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</si>
  <si>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</si>
  <si>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</si>
  <si>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</si>
  <si>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</si>
  <si>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</si>
  <si>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</si>
  <si>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</si>
  <si>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</si>
  <si>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</si>
  <si>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</si>
  <si>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</si>
  <si>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</si>
  <si>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</si>
  <si>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</si>
  <si>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</si>
  <si>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</si>
  <si>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</si>
  <si>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</si>
  <si>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</si>
  <si>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</si>
  <si>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</si>
  <si>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</si>
  <si>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</si>
  <si>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</si>
  <si>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</si>
  <si>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</si>
  <si>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</si>
  <si>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</si>
  <si>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</si>
  <si>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</si>
  <si>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</si>
  <si>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</si>
  <si>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</si>
  <si>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</si>
  <si>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</si>
  <si>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</si>
  <si>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</si>
  <si>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</si>
  <si>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</si>
  <si>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</si>
  <si>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</si>
  <si>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</si>
  <si>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</si>
  <si>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</si>
  <si>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</si>
  <si>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</si>
  <si>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</si>
  <si>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</si>
  <si>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</si>
  <si>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</si>
  <si>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</si>
  <si>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</si>
  <si>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</si>
  <si>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</si>
  <si>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</si>
  <si>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</si>
  <si>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</si>
  <si>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</si>
  <si>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</si>
  <si>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</si>
  <si>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</si>
  <si>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</si>
  <si>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</si>
  <si>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</si>
  <si>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</si>
  <si>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</si>
  <si>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</si>
  <si>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</si>
  <si>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</si>
  <si>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</si>
  <si>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</si>
  <si>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</si>
  <si>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</si>
  <si>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</si>
  <si>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</si>
  <si>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</si>
  <si>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</si>
  <si>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</si>
  <si>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</si>
  <si>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</si>
  <si>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</si>
  <si>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</si>
  <si>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</si>
  <si>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</si>
  <si>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</si>
  <si>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</si>
  <si>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</si>
  <si>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</si>
  <si>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</si>
  <si>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</si>
  <si>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</si>
  <si>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</si>
  <si>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</si>
  <si>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</si>
  <si>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</si>
  <si>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</si>
  <si>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</si>
  <si>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</si>
  <si>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</si>
  <si>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</si>
  <si>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</si>
  <si>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</si>
  <si>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</si>
  <si>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</si>
  <si>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</si>
  <si>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</si>
  <si>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</si>
  <si>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</si>
  <si>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</si>
  <si>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</si>
  <si>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</si>
  <si>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</si>
  <si>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</si>
  <si>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</si>
  <si>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</si>
  <si>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</si>
  <si>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</si>
  <si>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</si>
  <si>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</si>
  <si>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</si>
  <si>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</si>
  <si>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</si>
  <si>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</si>
  <si>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</si>
  <si>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</si>
  <si>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</si>
  <si>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</si>
  <si>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</si>
  <si>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</si>
  <si>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</si>
  <si>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</si>
  <si>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</si>
  <si>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</si>
  <si>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</si>
  <si>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</si>
  <si>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</si>
  <si>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</si>
  <si>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</si>
  <si>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</si>
  <si>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</si>
  <si>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</si>
  <si>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</si>
  <si>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</si>
  <si>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</si>
  <si>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</si>
  <si>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</si>
  <si>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</si>
  <si>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</si>
  <si>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</si>
  <si>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</si>
  <si>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</si>
  <si>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</si>
  <si>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</si>
  <si>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</si>
  <si>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</si>
  <si>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</si>
  <si>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</si>
  <si>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</si>
  <si>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</si>
  <si>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</si>
  <si>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</si>
  <si>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</si>
  <si>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</si>
  <si>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</si>
  <si>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</si>
  <si>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</si>
  <si>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</si>
  <si>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</si>
  <si>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</si>
  <si>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</si>
  <si>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</si>
  <si>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</si>
  <si>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</si>
  <si>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</si>
  <si>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</si>
  <si>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</si>
  <si>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</si>
  <si>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</si>
  <si>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</si>
  <si>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</si>
  <si>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</si>
  <si>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</si>
  <si>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</si>
  <si>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</si>
  <si>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</si>
  <si>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</si>
  <si>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</si>
  <si>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</si>
  <si>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</si>
  <si>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</si>
  <si>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</si>
  <si>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</si>
  <si>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</si>
  <si>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</si>
  <si>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</si>
  <si>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</si>
  <si>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</si>
  <si>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</si>
  <si>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</si>
  <si>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</si>
  <si>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</si>
  <si>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</si>
  <si>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</si>
  <si>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</si>
  <si>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</si>
  <si>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</si>
  <si>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</si>
  <si>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</si>
  <si>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</si>
  <si>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</si>
  <si>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</si>
  <si>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</si>
  <si>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</si>
  <si>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</si>
  <si>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</si>
  <si>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</si>
  <si>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</si>
  <si>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</si>
  <si>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</si>
  <si>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</si>
  <si>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</si>
  <si>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</si>
  <si>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</si>
  <si>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</si>
  <si>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</si>
  <si>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</si>
  <si>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</si>
  <si>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</si>
  <si>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</si>
  <si>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</si>
  <si>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</si>
  <si>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</si>
  <si>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</si>
  <si>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</si>
  <si>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</si>
  <si>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</si>
  <si>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</si>
  <si>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</si>
  <si>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</si>
  <si>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</si>
  <si>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</si>
  <si>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</si>
  <si>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</si>
  <si>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</si>
  <si>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</si>
  <si>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</si>
  <si>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</si>
  <si>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</si>
  <si>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</si>
  <si>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</si>
  <si>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</si>
  <si>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</si>
  <si>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</si>
  <si>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</si>
  <si>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</si>
  <si>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</si>
  <si>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</si>
  <si>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</si>
  <si>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</si>
  <si>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</si>
  <si>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</si>
  <si>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</si>
  <si>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</si>
  <si>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</si>
  <si>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</si>
  <si>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</si>
  <si>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</si>
  <si>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</si>
  <si>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</si>
  <si>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</si>
  <si>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</si>
  <si>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</si>
  <si>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</si>
  <si>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</si>
  <si>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</si>
  <si>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</si>
  <si>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</si>
  <si>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</si>
  <si>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</si>
  <si>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</si>
  <si>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</si>
  <si>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</si>
  <si>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</si>
  <si>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</si>
  <si>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</si>
  <si>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</si>
  <si>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</si>
  <si>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</si>
  <si>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</si>
  <si>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</si>
  <si>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</si>
  <si>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</si>
  <si>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</si>
  <si>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</si>
  <si>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</si>
  <si>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</si>
  <si>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</si>
  <si>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</si>
  <si>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</si>
  <si>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</si>
  <si>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</si>
  <si>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</si>
  <si>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</si>
  <si>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</si>
  <si>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</si>
  <si>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</si>
  <si>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</si>
  <si>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</si>
  <si>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</si>
  <si>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</si>
  <si>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</si>
  <si>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</si>
  <si>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</si>
  <si>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</si>
  <si>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</si>
  <si>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</si>
  <si>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</si>
  <si>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</si>
  <si>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</si>
  <si>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</si>
  <si>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</si>
  <si>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</si>
  <si>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</si>
  <si>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</si>
  <si>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</si>
  <si>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</si>
  <si>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</si>
  <si>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</si>
  <si>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</si>
  <si>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</si>
  <si>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</si>
  <si>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</si>
  <si>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</si>
  <si>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</si>
  <si>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</si>
  <si>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</si>
  <si>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</si>
  <si>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</si>
  <si>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</si>
  <si>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</si>
  <si>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</si>
  <si>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</si>
  <si>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</si>
  <si>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</si>
  <si>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</si>
  <si>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</si>
  <si>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</si>
  <si>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</si>
  <si>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</si>
  <si>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</si>
  <si>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</si>
  <si>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</si>
  <si>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</si>
  <si>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</si>
  <si>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</si>
  <si>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</si>
  <si>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</si>
  <si>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</si>
  <si>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</si>
  <si>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</si>
  <si>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</si>
  <si>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</si>
  <si>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</si>
  <si>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</si>
  <si>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</si>
  <si>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</si>
  <si>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</si>
  <si>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</si>
  <si>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</si>
  <si>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</si>
  <si>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</si>
  <si>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</si>
  <si>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</si>
  <si>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</si>
  <si>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</si>
  <si>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</si>
  <si>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</si>
  <si>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</si>
  <si>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</si>
  <si>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</si>
  <si>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</si>
  <si>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</si>
  <si>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</si>
  <si>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</si>
  <si>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</si>
  <si>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</si>
  <si>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</si>
  <si>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</si>
  <si>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</si>
  <si>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</si>
  <si>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</si>
  <si>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</si>
  <si>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</si>
  <si>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</si>
  <si>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</si>
  <si>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</si>
  <si>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</si>
  <si>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</si>
  <si>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</si>
  <si>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</si>
  <si>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</si>
  <si>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</si>
  <si>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</si>
  <si>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</si>
  <si>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</si>
  <si>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</si>
  <si>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</si>
  <si>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</si>
  <si>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</si>
  <si>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</si>
  <si>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</si>
  <si>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</si>
  <si>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</si>
  <si>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</si>
  <si>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</si>
  <si>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</si>
  <si>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</si>
  <si>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</si>
  <si>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</si>
  <si>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</si>
  <si>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</si>
  <si>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</si>
  <si>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</si>
  <si>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</si>
  <si>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</si>
  <si>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</si>
  <si>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</si>
  <si>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</si>
  <si>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</si>
  <si>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</si>
  <si>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</si>
  <si>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</si>
  <si>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</si>
  <si>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</si>
  <si>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</si>
  <si>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</si>
  <si>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</si>
  <si>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</si>
  <si>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</si>
  <si>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</si>
  <si>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</si>
  <si>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</si>
  <si>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</si>
  <si>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</si>
  <si>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</si>
  <si>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</si>
  <si>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</si>
  <si>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</si>
  <si>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</si>
  <si>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</si>
  <si>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</si>
  <si>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</si>
  <si>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</si>
  <si>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</si>
  <si>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</si>
  <si>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</si>
  <si>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</si>
  <si>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</si>
  <si>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</si>
  <si>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</si>
  <si>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</si>
  <si>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</si>
  <si>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</si>
  <si>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</si>
  <si>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</si>
  <si>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</si>
  <si>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</si>
  <si>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</si>
  <si>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</si>
  <si>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</si>
  <si>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</si>
  <si>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</si>
  <si>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</si>
  <si>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</si>
  <si>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</si>
  <si>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</si>
  <si>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</si>
  <si>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</si>
  <si>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</si>
  <si>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</si>
  <si>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</si>
  <si>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</si>
  <si>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</si>
  <si>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</si>
  <si>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</si>
  <si>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</si>
  <si>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</si>
  <si>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</si>
  <si>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</si>
  <si>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</si>
  <si>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</si>
  <si>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</si>
  <si>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</si>
  <si>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</si>
  <si>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</si>
  <si>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</si>
  <si>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</si>
  <si>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</si>
  <si>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</si>
  <si>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</si>
  <si>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</si>
  <si>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</si>
  <si>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</si>
  <si>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</si>
  <si>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</si>
  <si>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</si>
  <si>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</si>
  <si>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</si>
  <si>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</si>
  <si>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</si>
  <si>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</si>
  <si>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</si>
  <si>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</si>
  <si>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</si>
  <si>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</si>
  <si>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</si>
  <si>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</si>
  <si>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</si>
  <si>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</si>
  <si>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</si>
  <si>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</si>
  <si>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</si>
  <si>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</si>
  <si>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</si>
  <si>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</si>
  <si>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</si>
  <si>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</si>
  <si>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</si>
  <si>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</si>
  <si>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</si>
  <si>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</si>
  <si>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</si>
  <si>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</si>
  <si>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</si>
  <si>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</si>
  <si>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</si>
  <si>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</si>
  <si>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</si>
  <si>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</si>
  <si>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</si>
  <si>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</si>
  <si>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</si>
  <si>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</si>
  <si>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</si>
  <si>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</si>
  <si>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</si>
  <si>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</si>
  <si>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</si>
  <si>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</si>
  <si>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</si>
  <si>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</si>
  <si>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</si>
  <si>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</si>
  <si>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</si>
  <si>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</si>
  <si>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</si>
  <si>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</si>
  <si>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</si>
  <si>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</si>
  <si>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</si>
  <si>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</si>
  <si>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</si>
  <si>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</si>
  <si>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</si>
  <si>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</si>
  <si>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</si>
  <si>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</si>
  <si>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</si>
  <si>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</si>
  <si>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</si>
  <si>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</si>
  <si>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</si>
  <si>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</si>
  <si>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</si>
  <si>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</si>
  <si>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</si>
  <si>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</si>
  <si>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</si>
  <si>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</si>
  <si>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</si>
  <si>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</si>
  <si>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</si>
  <si>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</si>
  <si>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</si>
  <si>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</si>
  <si>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</si>
  <si>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</si>
  <si>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</si>
  <si>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</si>
  <si>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</si>
  <si>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</si>
  <si>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</si>
  <si>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</si>
  <si>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</si>
  <si>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</si>
  <si>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</si>
  <si>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</si>
  <si>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</si>
  <si>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</si>
  <si>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</si>
  <si>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</si>
  <si>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</si>
  <si>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</si>
  <si>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</si>
  <si>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</si>
  <si>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</si>
  <si>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</si>
  <si>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</si>
  <si>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</si>
  <si>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</si>
  <si>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</si>
  <si>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</si>
  <si>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</si>
  <si>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</si>
  <si>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</si>
  <si>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</si>
  <si>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</si>
  <si>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</si>
  <si>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</si>
  <si>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</si>
  <si>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</si>
  <si>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</si>
  <si>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</si>
  <si>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</si>
  <si>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</si>
  <si>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</si>
  <si>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</si>
  <si>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</si>
  <si>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</si>
  <si>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</si>
  <si>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</si>
  <si>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</si>
  <si>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</si>
  <si>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</si>
  <si>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</si>
  <si>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</si>
  <si>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</si>
  <si>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</si>
  <si>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</si>
  <si>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</si>
  <si>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</si>
  <si>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</si>
  <si>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</si>
  <si>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</si>
  <si>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</si>
  <si>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</si>
  <si>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</si>
  <si>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</si>
  <si>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</si>
  <si>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</si>
  <si>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</si>
  <si>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</si>
  <si>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</si>
  <si>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</si>
  <si>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</si>
  <si>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</si>
  <si>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</si>
  <si>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</si>
  <si>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</si>
  <si>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</si>
  <si>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</si>
  <si>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</si>
  <si>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</si>
  <si>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</si>
  <si>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</si>
  <si>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</si>
  <si>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</si>
  <si>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</si>
  <si>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</si>
  <si>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</si>
  <si>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</si>
  <si>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</si>
  <si>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</si>
  <si>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</si>
  <si>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</si>
  <si>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</si>
  <si>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</si>
  <si>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</si>
  <si>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</si>
  <si>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</si>
  <si>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</si>
  <si>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</si>
  <si>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</si>
  <si>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</si>
  <si>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</si>
  <si>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</si>
  <si>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</si>
  <si>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</si>
  <si>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</si>
  <si>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</si>
  <si>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</si>
  <si>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</si>
  <si>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</si>
  <si>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</si>
  <si>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</si>
  <si>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</si>
  <si>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</si>
  <si>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</si>
  <si>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</si>
  <si>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</si>
  <si>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</si>
  <si>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</si>
  <si>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</si>
  <si>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</si>
  <si>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</si>
  <si>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</si>
  <si>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</si>
  <si>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</si>
  <si>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</si>
  <si>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</si>
  <si>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</si>
  <si>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</si>
  <si>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</si>
  <si>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</si>
  <si>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</si>
  <si>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</si>
  <si>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</si>
  <si>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</si>
  <si>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</si>
  <si>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</si>
  <si>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</si>
  <si>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</si>
  <si>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</si>
  <si>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</si>
  <si>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</si>
  <si>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</si>
  <si>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</si>
  <si>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</si>
  <si>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</si>
  <si>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</si>
  <si>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</si>
  <si>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</si>
  <si>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</si>
  <si>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</si>
  <si>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</si>
  <si>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</si>
  <si>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</si>
  <si>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</si>
  <si>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</si>
  <si>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</si>
  <si>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</si>
  <si>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</si>
  <si>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</si>
  <si>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</si>
  <si>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</si>
  <si>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</si>
  <si>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</si>
  <si>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</si>
  <si>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</si>
  <si>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</si>
  <si>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</si>
  <si>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</si>
  <si>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</si>
  <si>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</si>
  <si>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</si>
  <si>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</si>
  <si>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</si>
  <si>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</si>
  <si>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</si>
  <si>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</si>
  <si>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</si>
  <si>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</si>
  <si>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</si>
  <si>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</si>
  <si>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</si>
  <si>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</si>
  <si>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</si>
  <si>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</si>
  <si>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</si>
  <si>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</si>
  <si>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</si>
  <si>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</si>
  <si>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</si>
  <si>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</si>
  <si>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</si>
  <si>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</si>
  <si>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</si>
  <si>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</si>
  <si>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</si>
  <si>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</si>
  <si>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</si>
  <si>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</si>
  <si>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</si>
  <si>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</si>
  <si>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</si>
  <si>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</si>
  <si>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</si>
  <si>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</si>
  <si>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</si>
  <si>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</si>
  <si>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</si>
  <si>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</si>
  <si>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</si>
  <si>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</si>
  <si>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</si>
  <si>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</si>
  <si>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</si>
  <si>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</si>
  <si>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</si>
  <si>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</si>
  <si>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</si>
  <si>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</si>
  <si>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</si>
  <si>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</si>
  <si>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</si>
  <si>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</si>
  <si>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</si>
  <si>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</si>
  <si>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</si>
  <si>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</si>
  <si>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</si>
  <si>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</si>
  <si>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</si>
  <si>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</si>
  <si>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</si>
  <si>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</si>
  <si>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</si>
  <si>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</si>
  <si>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</si>
  <si>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</si>
  <si>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</si>
  <si>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</si>
  <si>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</si>
  <si>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</si>
  <si>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</si>
  <si>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</si>
  <si>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</si>
  <si>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</si>
  <si>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</si>
  <si>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</si>
  <si>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</si>
  <si>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</si>
  <si>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</si>
  <si>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</si>
  <si>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</si>
  <si>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</si>
  <si>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</si>
  <si>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</si>
  <si>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</si>
  <si>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</si>
  <si>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</si>
  <si>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</si>
  <si>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</si>
  <si>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</si>
  <si>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</si>
  <si>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</si>
  <si>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</si>
  <si>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</si>
  <si>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</si>
  <si>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</si>
  <si>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</si>
  <si>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</si>
  <si>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</si>
  <si>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</si>
  <si>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</si>
  <si>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</si>
  <si>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</si>
  <si>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</si>
  <si>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</si>
  <si>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</si>
  <si>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</si>
  <si>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</si>
  <si>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</si>
  <si>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</si>
  <si>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</si>
  <si>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</si>
  <si>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</si>
  <si>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</si>
  <si>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</si>
  <si>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</si>
  <si>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</si>
  <si>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</si>
  <si>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</si>
  <si>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</si>
  <si>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</si>
  <si>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</si>
  <si>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</si>
  <si>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</si>
  <si>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</si>
  <si>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</si>
  <si>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</si>
  <si>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</si>
  <si>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</si>
  <si>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</si>
  <si>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</si>
  <si>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</si>
  <si>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</si>
  <si>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</si>
  <si>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</si>
  <si>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</si>
  <si>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</si>
  <si>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</si>
  <si>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</si>
  <si>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</si>
  <si>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</si>
  <si>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</si>
  <si>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</si>
  <si>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</si>
  <si>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</si>
  <si>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</si>
  <si>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</si>
  <si>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</si>
  <si>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</si>
  <si>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</si>
  <si>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</si>
  <si>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</si>
  <si>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</si>
  <si>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</si>
  <si>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</si>
  <si>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</si>
  <si>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</si>
  <si>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</si>
  <si>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</si>
  <si>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</si>
  <si>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</si>
  <si>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</si>
  <si>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</si>
  <si>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</si>
  <si>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</si>
  <si>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</si>
  <si>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</si>
  <si>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</si>
  <si>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</si>
  <si>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</si>
  <si>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</si>
  <si>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</si>
  <si>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</si>
  <si>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</si>
  <si>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</si>
  <si>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</si>
  <si>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</si>
  <si>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</si>
  <si>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</si>
  <si>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</si>
  <si>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</si>
  <si>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</si>
  <si>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</si>
  <si>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</si>
  <si>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</si>
  <si>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</si>
  <si>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</si>
  <si>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</si>
  <si>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</si>
  <si>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</si>
  <si>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</si>
  <si>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</si>
  <si>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</si>
  <si>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</si>
  <si>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</si>
  <si>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</si>
  <si>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</si>
  <si>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</si>
  <si>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</si>
  <si>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</si>
  <si>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</si>
  <si>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</si>
  <si>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</si>
  <si>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</si>
  <si>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</si>
  <si>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</si>
  <si>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</si>
  <si>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</si>
  <si>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</si>
  <si>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</si>
  <si>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</si>
  <si>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</si>
  <si>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</si>
  <si>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</si>
  <si>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</si>
  <si>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</si>
  <si>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</si>
  <si>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</si>
  <si>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</si>
  <si>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</si>
  <si>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</si>
  <si>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</si>
  <si>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</si>
  <si>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</si>
  <si>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</si>
  <si>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</si>
  <si>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</si>
  <si>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</si>
  <si>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</si>
  <si>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</si>
  <si>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</si>
  <si>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</si>
  <si>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</si>
  <si>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</si>
  <si>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</si>
  <si>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</si>
  <si>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</si>
  <si>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</si>
  <si>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</si>
  <si>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</si>
  <si>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</si>
  <si>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</si>
  <si>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</si>
  <si>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</si>
  <si>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</si>
  <si>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</si>
  <si>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</si>
  <si>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</si>
  <si>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</si>
  <si>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</si>
  <si>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</si>
  <si>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</si>
  <si>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</si>
  <si>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</si>
  <si>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</si>
  <si>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</si>
  <si>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</si>
  <si>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</si>
  <si>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</si>
  <si>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</si>
  <si>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</si>
  <si>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</si>
  <si>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</si>
  <si>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</si>
  <si>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</si>
  <si>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</si>
  <si>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</si>
  <si>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</si>
  <si>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</si>
  <si>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</si>
  <si>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</si>
  <si>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</si>
  <si>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</si>
  <si>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</si>
  <si>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</si>
  <si>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</si>
  <si>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</si>
  <si>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</si>
  <si>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</si>
  <si>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</si>
  <si>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</si>
  <si>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</si>
  <si>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</si>
  <si>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</si>
  <si>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</si>
  <si>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</si>
  <si>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</si>
  <si>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</si>
  <si>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</si>
  <si>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</si>
  <si>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</si>
  <si>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</si>
  <si>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</si>
  <si>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</si>
  <si>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</si>
  <si>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</si>
  <si>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</si>
  <si>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</si>
  <si>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</si>
  <si>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</si>
  <si>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</si>
  <si>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</si>
  <si>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</si>
  <si>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</si>
  <si>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</si>
  <si>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</si>
  <si>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</si>
  <si>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</si>
  <si>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</si>
  <si>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</si>
  <si>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</si>
  <si>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</si>
  <si>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</si>
  <si>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</si>
  <si>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</si>
  <si>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</si>
  <si>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</si>
  <si>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</si>
  <si>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</si>
  <si>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</si>
  <si>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</si>
  <si>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</si>
  <si>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</si>
  <si>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</si>
  <si>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</si>
  <si>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</si>
  <si>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</si>
  <si>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</si>
  <si>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</si>
  <si>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</si>
  <si>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</si>
  <si>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</si>
  <si>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</si>
  <si>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</si>
  <si>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</si>
  <si>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</si>
  <si>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</si>
  <si>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</si>
  <si>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</si>
  <si>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</si>
  <si>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</si>
  <si>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</si>
  <si>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</si>
  <si>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</si>
  <si>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</si>
  <si>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</si>
  <si>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</si>
  <si>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</si>
  <si>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</si>
  <si>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</si>
  <si>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</si>
  <si>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</si>
  <si>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</si>
  <si>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</si>
  <si>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</si>
  <si>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</si>
  <si>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</si>
  <si>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</si>
  <si>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</si>
  <si>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</si>
  <si>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</si>
  <si>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</si>
  <si>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</si>
  <si>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</si>
  <si>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</si>
  <si>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</si>
  <si>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</si>
  <si>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</si>
  <si>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</si>
  <si>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</si>
  <si>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</si>
  <si>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</si>
  <si>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</si>
  <si>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</si>
  <si>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</si>
  <si>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</si>
  <si>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</si>
  <si>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</si>
  <si>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</si>
  <si>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</si>
  <si>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</si>
  <si>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</si>
  <si>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</si>
  <si>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</si>
  <si>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</si>
  <si>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</si>
  <si>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</si>
  <si>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</si>
  <si>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</si>
  <si>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</si>
  <si>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</si>
  <si>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</si>
  <si>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</si>
  <si>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</si>
  <si>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</si>
  <si>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</si>
  <si>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</si>
  <si>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</si>
  <si>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</si>
  <si>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</si>
  <si>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</si>
  <si>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</si>
  <si>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</si>
  <si>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</si>
  <si>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</si>
  <si>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</si>
  <si>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</si>
  <si>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</si>
  <si>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</si>
  <si>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</si>
  <si>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</si>
  <si>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</si>
  <si>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</si>
  <si>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</si>
  <si>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</si>
  <si>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</si>
  <si>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</si>
  <si>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</si>
  <si>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</si>
  <si>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</si>
  <si>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</si>
  <si>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</si>
  <si>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</si>
  <si>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</si>
  <si>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</si>
  <si>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</si>
  <si>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</si>
  <si>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</si>
  <si>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</si>
  <si>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</si>
  <si>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</si>
  <si>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</si>
  <si>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</si>
  <si>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</si>
  <si>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</si>
  <si>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</si>
  <si>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</si>
  <si>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</si>
  <si>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</si>
  <si>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</si>
  <si>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</si>
  <si>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</si>
  <si>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</si>
  <si>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</si>
  <si>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</si>
  <si>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</si>
  <si>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</si>
  <si>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</si>
  <si>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</si>
  <si>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</si>
  <si>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</si>
  <si>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</si>
  <si>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</si>
  <si>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</si>
  <si>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</si>
  <si>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</si>
  <si>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</si>
  <si>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</si>
  <si>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</si>
  <si>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</si>
  <si>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</si>
  <si>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</si>
  <si>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</si>
  <si>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</si>
  <si>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</si>
  <si>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</si>
  <si>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</si>
  <si>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</si>
  <si>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</si>
  <si>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</si>
  <si>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</si>
  <si>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</si>
  <si>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</si>
  <si>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</si>
  <si>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</si>
  <si>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</si>
  <si>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</si>
  <si>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</si>
  <si>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</si>
  <si>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</si>
  <si>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</si>
  <si>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</si>
  <si>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</si>
  <si>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</si>
  <si>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</si>
  <si>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</si>
  <si>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</si>
  <si>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</si>
  <si>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</si>
  <si>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</si>
  <si>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</si>
  <si>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</si>
  <si>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</si>
  <si>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</si>
  <si>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</si>
  <si>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</si>
  <si>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</si>
  <si>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</si>
  <si>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</si>
  <si>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</si>
  <si>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</si>
  <si>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</si>
  <si>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</si>
  <si>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</si>
  <si>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</si>
  <si>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</si>
  <si>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</si>
  <si>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</si>
  <si>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</si>
  <si>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</si>
  <si>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</si>
  <si>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</si>
  <si>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</si>
  <si>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</si>
  <si>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</si>
  <si>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</si>
  <si>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</si>
  <si>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</si>
  <si>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</si>
  <si>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</si>
  <si>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</si>
  <si>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</si>
  <si>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</si>
  <si>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</si>
  <si>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</si>
  <si>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</si>
  <si>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</si>
  <si>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</si>
  <si>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</si>
  <si>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</si>
  <si>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</si>
  <si>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</si>
  <si>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</si>
  <si>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</si>
  <si>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</si>
  <si>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</si>
  <si>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</si>
  <si>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</si>
  <si>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</si>
  <si>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</si>
  <si>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</si>
  <si>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</si>
  <si>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</si>
  <si>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</si>
  <si>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</si>
  <si>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</si>
  <si>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</si>
  <si>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</si>
  <si>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</si>
  <si>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</si>
  <si>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</si>
  <si>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</si>
  <si>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</si>
  <si>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</si>
  <si>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</si>
  <si>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</si>
  <si>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</si>
  <si>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</si>
  <si>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</si>
  <si>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</si>
  <si>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</si>
  <si>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</si>
  <si>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</si>
  <si>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</si>
  <si>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</si>
  <si>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</si>
  <si>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</si>
  <si>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</si>
  <si>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</si>
  <si>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</si>
  <si>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</si>
  <si>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</si>
  <si>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</si>
  <si>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</si>
  <si>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</si>
  <si>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</si>
  <si>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</si>
  <si>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</si>
  <si>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</si>
  <si>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</si>
  <si>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</si>
  <si>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</si>
  <si>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</si>
  <si>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</si>
  <si>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</si>
  <si>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</si>
  <si>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</si>
  <si>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</si>
  <si>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</si>
  <si>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</si>
  <si>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</si>
  <si>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</si>
  <si>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</si>
  <si>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</si>
  <si>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</si>
  <si>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</si>
  <si>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</si>
  <si>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</si>
  <si>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</si>
  <si>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</si>
  <si>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</si>
  <si>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</si>
  <si>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</si>
  <si>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</si>
  <si>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</si>
  <si>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</si>
  <si>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</si>
  <si>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</si>
  <si>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</si>
  <si>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</si>
  <si>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</si>
  <si>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</si>
  <si>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</si>
  <si>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</si>
  <si>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</si>
  <si>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</si>
  <si>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</si>
  <si>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</si>
  <si>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</si>
  <si>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</si>
  <si>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</si>
  <si>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</si>
  <si>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</si>
  <si>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</si>
  <si>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</si>
  <si>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</si>
  <si>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</si>
  <si>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</si>
  <si>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</si>
  <si>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</si>
  <si>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</si>
  <si>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</si>
  <si>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</si>
  <si>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</si>
  <si>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</si>
  <si>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</si>
  <si>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</si>
  <si>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</si>
  <si>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</si>
  <si>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</si>
  <si>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</si>
  <si>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</si>
  <si>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</si>
  <si>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</si>
  <si>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</si>
  <si>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</si>
  <si>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</si>
  <si>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</si>
  <si>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</si>
  <si>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</si>
  <si>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</si>
  <si>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</si>
  <si>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</si>
  <si>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</si>
  <si>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</si>
  <si>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</si>
  <si>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</si>
  <si>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</si>
  <si>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</si>
  <si>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</si>
  <si>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</si>
  <si>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</si>
  <si>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</si>
  <si>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</si>
  <si>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</si>
  <si>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</si>
  <si>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</si>
  <si>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</si>
  <si>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</si>
  <si>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</si>
  <si>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</si>
  <si>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</si>
  <si>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</si>
  <si>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</si>
  <si>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</si>
  <si>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</si>
  <si>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</si>
  <si>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</si>
  <si>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</si>
  <si>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</si>
  <si>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</si>
  <si>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</si>
  <si>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</si>
  <si>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</si>
  <si>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</si>
  <si>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</si>
  <si>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</si>
  <si>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</si>
  <si>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</si>
  <si>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</si>
  <si>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</si>
  <si>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</si>
  <si>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</si>
  <si>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</si>
  <si>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</si>
  <si>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</si>
  <si>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</si>
  <si>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</si>
  <si>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</si>
  <si>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</si>
  <si>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</si>
  <si>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</si>
  <si>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</si>
  <si>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</si>
  <si>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</si>
  <si>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</si>
  <si>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</si>
  <si>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</si>
  <si>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</si>
  <si>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</si>
  <si>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</si>
  <si>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</si>
  <si>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</si>
  <si>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</si>
  <si>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</si>
  <si>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</si>
  <si>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</si>
  <si>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</si>
  <si>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</si>
  <si>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</si>
  <si>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</si>
  <si>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</si>
  <si>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</si>
  <si>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</si>
  <si>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</si>
  <si>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</si>
  <si>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</si>
  <si>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</si>
  <si>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</si>
  <si>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</si>
  <si>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</si>
  <si>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</si>
  <si>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</si>
  <si>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</si>
  <si>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</si>
  <si>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</si>
  <si>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</si>
  <si>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</si>
  <si>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</si>
  <si>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</si>
  <si>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</si>
  <si>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</si>
  <si>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</si>
  <si>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</si>
  <si>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</si>
  <si>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</si>
  <si>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</si>
  <si>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</si>
  <si>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</si>
  <si>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</si>
  <si>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</si>
  <si>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</si>
  <si>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</si>
  <si>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</si>
  <si>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</si>
  <si>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</si>
  <si>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</si>
  <si>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</si>
  <si>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</si>
  <si>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</si>
  <si>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</si>
  <si>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</si>
  <si>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</si>
  <si>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</si>
  <si>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</si>
  <si>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</si>
  <si>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</si>
  <si>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</si>
  <si>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</si>
  <si>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</si>
  <si>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</si>
  <si>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</si>
  <si>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</si>
  <si>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</si>
  <si>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</si>
  <si>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</si>
  <si>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</si>
  <si>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</si>
  <si>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</si>
  <si>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</si>
  <si>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</si>
  <si>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</si>
  <si>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</si>
  <si>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</si>
  <si>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</si>
  <si>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</si>
  <si>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</si>
  <si>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</si>
  <si>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</si>
  <si>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</si>
  <si>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</si>
  <si>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</si>
  <si>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</si>
  <si>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</si>
  <si>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</si>
  <si>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</si>
  <si>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</si>
  <si>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</si>
  <si>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</si>
  <si>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</si>
  <si>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</si>
  <si>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</si>
  <si>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</si>
  <si>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</si>
  <si>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</si>
  <si>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</si>
  <si>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</si>
  <si>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</si>
  <si>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</si>
  <si>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</si>
  <si>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</si>
  <si>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</si>
  <si>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</si>
  <si>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</si>
  <si>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</si>
  <si>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</si>
  <si>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</si>
  <si>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</si>
  <si>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</si>
  <si>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</si>
  <si>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</si>
  <si>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</si>
  <si>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</si>
  <si>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</si>
  <si>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</si>
  <si>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</si>
  <si>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</si>
  <si>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</si>
  <si>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</si>
  <si>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</si>
  <si>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</si>
  <si>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</si>
  <si>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</si>
  <si>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</si>
  <si>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</si>
  <si>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</si>
  <si>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</si>
  <si>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</si>
  <si>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</si>
  <si>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</si>
  <si>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</si>
  <si>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</si>
  <si>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</si>
  <si>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</si>
  <si>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</si>
  <si>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</si>
  <si>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</si>
  <si>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</si>
  <si>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</si>
  <si>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</si>
  <si>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</si>
  <si>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</si>
  <si>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</si>
  <si>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</si>
  <si>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</si>
  <si>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</si>
  <si>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</si>
  <si>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</si>
  <si>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</si>
  <si>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</si>
  <si>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</si>
  <si>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</si>
  <si>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</si>
  <si>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</si>
  <si>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</si>
  <si>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</si>
  <si>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</si>
  <si>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</si>
  <si>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</si>
  <si>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</si>
  <si>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</si>
  <si>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</si>
  <si>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</si>
  <si>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</si>
  <si>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</si>
  <si>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</si>
  <si>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</si>
  <si>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</si>
  <si>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</si>
  <si>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</si>
  <si>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</si>
  <si>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</si>
  <si>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</si>
  <si>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</si>
  <si>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</si>
  <si>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</si>
  <si>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</si>
  <si>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</si>
  <si>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</si>
  <si>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</si>
  <si>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</si>
  <si>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</si>
  <si>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</si>
  <si>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</si>
  <si>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</si>
  <si>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</si>
  <si>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</si>
  <si>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</si>
  <si>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</si>
  <si>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</si>
  <si>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</si>
  <si>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</si>
  <si>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</si>
  <si>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</si>
  <si>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</si>
  <si>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</si>
  <si>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</si>
  <si>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</si>
  <si>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</si>
  <si>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</si>
  <si>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</si>
  <si>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</si>
  <si>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</si>
  <si>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</si>
  <si>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</si>
  <si>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</si>
  <si>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</si>
  <si>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</si>
  <si>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</si>
  <si>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</si>
  <si>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</si>
  <si>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</si>
  <si>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</si>
  <si>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</si>
  <si>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</si>
  <si>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</si>
  <si>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</si>
  <si>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</si>
  <si>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</si>
  <si>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</si>
  <si>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</si>
  <si>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</si>
  <si>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</si>
  <si>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</si>
  <si>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</si>
  <si>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</si>
  <si>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</si>
  <si>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</si>
  <si>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</si>
  <si>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</si>
  <si>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</si>
  <si>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</si>
  <si>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</si>
  <si>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</si>
  <si>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</si>
  <si>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</si>
  <si>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</si>
  <si>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</si>
  <si>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</si>
  <si>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</si>
  <si>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</si>
  <si>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</si>
  <si>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</si>
  <si>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</si>
  <si>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</si>
  <si>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</si>
  <si>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</si>
  <si>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</si>
  <si>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</si>
  <si>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</si>
  <si>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</si>
  <si>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</si>
  <si>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</si>
  <si>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</si>
  <si>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</si>
  <si>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</si>
  <si>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</si>
  <si>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</si>
  <si>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</si>
  <si>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</si>
  <si>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</si>
  <si>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</si>
  <si>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</si>
  <si>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</si>
  <si>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</si>
  <si>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</si>
  <si>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</si>
  <si>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</si>
  <si>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</si>
  <si>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</si>
  <si>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</si>
  <si>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</si>
  <si>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</si>
  <si>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</si>
  <si>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</si>
  <si>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</si>
  <si>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</si>
  <si>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</si>
  <si>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</si>
  <si>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</si>
  <si>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</si>
  <si>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</si>
  <si>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</si>
  <si>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</si>
  <si>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</si>
  <si>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</si>
  <si>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</si>
  <si>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</si>
  <si>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</si>
  <si>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</si>
  <si>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</si>
  <si>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</si>
  <si>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</si>
  <si>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</si>
  <si>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</si>
  <si>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</si>
  <si>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</si>
  <si>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</si>
  <si>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</si>
  <si>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</si>
  <si>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</si>
  <si>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</si>
  <si>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</si>
  <si>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</si>
  <si>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</si>
  <si>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</si>
  <si>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</si>
  <si>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</si>
  <si>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</si>
  <si>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</si>
  <si>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</si>
  <si>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</si>
  <si>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</si>
  <si>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</si>
  <si>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</si>
  <si>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</si>
  <si>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</si>
  <si>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</si>
  <si>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</si>
  <si>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</si>
  <si>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</si>
  <si>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</si>
  <si>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</si>
  <si>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</si>
  <si>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</si>
  <si>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</si>
  <si>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</si>
  <si>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</si>
  <si>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</si>
  <si>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</si>
  <si>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</si>
  <si>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</si>
  <si>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</si>
  <si>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</si>
  <si>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</si>
  <si>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</si>
  <si>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</si>
  <si>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</si>
  <si>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</si>
  <si>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</si>
  <si>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</si>
  <si>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</si>
  <si>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</si>
  <si>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</si>
  <si>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</si>
  <si>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</si>
  <si>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</si>
  <si>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</si>
  <si>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</si>
  <si>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</si>
  <si>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</si>
  <si>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</si>
  <si>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</si>
  <si>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</si>
  <si>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</si>
  <si>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</si>
  <si>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</si>
  <si>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</si>
  <si>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</si>
  <si>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</si>
  <si>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</si>
  <si>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</si>
  <si>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</si>
  <si>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</si>
  <si>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</si>
  <si>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</si>
  <si>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</si>
  <si>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</si>
  <si>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</si>
  <si>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</si>
  <si>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</si>
  <si>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</si>
  <si>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</si>
  <si>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</si>
  <si>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</si>
  <si>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</si>
  <si>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</si>
  <si>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</si>
  <si>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</si>
  <si>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</si>
  <si>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</si>
  <si>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</si>
  <si>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</si>
  <si>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</si>
  <si>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</si>
  <si>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</si>
  <si>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</si>
  <si>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</si>
  <si>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</si>
  <si>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</si>
  <si>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</si>
  <si>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</si>
  <si>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</si>
  <si>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</si>
  <si>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</si>
  <si>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</si>
  <si>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</si>
  <si>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</si>
  <si>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</si>
  <si>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</si>
  <si>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</si>
  <si>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</si>
  <si>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</si>
  <si>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</si>
  <si>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</si>
  <si>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</si>
  <si>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</si>
  <si>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</si>
  <si>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</si>
  <si>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</si>
  <si>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</si>
  <si>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</si>
  <si>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</si>
  <si>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</si>
  <si>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</si>
  <si>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</si>
  <si>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</si>
  <si>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</si>
  <si>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</si>
  <si>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</si>
  <si>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</si>
  <si>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</si>
  <si>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</si>
  <si>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</si>
  <si>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</si>
  <si>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</si>
  <si>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</si>
  <si>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</si>
  <si>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</si>
  <si>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</si>
  <si>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</si>
  <si>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</si>
  <si>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</si>
  <si>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</si>
  <si>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</si>
  <si>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</si>
  <si>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</si>
  <si>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</si>
  <si>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</si>
  <si>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</si>
  <si>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</si>
  <si>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</si>
  <si>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</si>
  <si>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</si>
  <si>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</si>
  <si>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</si>
  <si>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</si>
  <si>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</si>
  <si>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</si>
  <si>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</si>
  <si>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</si>
  <si>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</si>
  <si>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</si>
  <si>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</si>
  <si>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</si>
  <si>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</si>
  <si>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</si>
  <si>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</si>
  <si>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</si>
  <si>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</si>
  <si>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</si>
  <si>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</si>
  <si>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</si>
  <si>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</si>
  <si>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</si>
  <si>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</si>
  <si>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</si>
  <si>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</si>
  <si>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</si>
  <si>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</si>
  <si>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</si>
  <si>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</si>
  <si>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</si>
  <si>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</si>
  <si>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</si>
  <si>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</si>
  <si>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</si>
  <si>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</si>
  <si>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</si>
  <si>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</si>
  <si>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</si>
  <si>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</si>
  <si>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</si>
  <si>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</si>
  <si>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</si>
  <si>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</si>
  <si>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</si>
  <si>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</si>
  <si>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</si>
  <si>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</si>
  <si>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</si>
  <si>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</si>
  <si>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</si>
  <si>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</si>
  <si>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</si>
  <si>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</si>
  <si>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</si>
  <si>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</si>
  <si>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</si>
  <si>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</si>
  <si>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</si>
  <si>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</si>
  <si>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</si>
  <si>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</si>
  <si>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</si>
  <si>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</si>
  <si>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</si>
  <si>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</si>
  <si>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</si>
  <si>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</si>
  <si>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</si>
  <si>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</si>
  <si>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</si>
  <si>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</si>
  <si>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</si>
  <si>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</si>
  <si>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</si>
  <si>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</si>
  <si>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</si>
  <si>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</si>
  <si>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</si>
  <si>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</si>
  <si>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</si>
  <si>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</si>
  <si>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</si>
  <si>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</si>
  <si>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</si>
  <si>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</si>
  <si>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</si>
  <si>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</si>
  <si>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</si>
  <si>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</si>
  <si>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</si>
  <si>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</si>
  <si>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</si>
  <si>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</si>
  <si>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</si>
  <si>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</si>
  <si>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</si>
  <si>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</si>
  <si>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</si>
  <si>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</si>
  <si>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</si>
  <si>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</si>
  <si>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</si>
  <si>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</si>
  <si>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</si>
  <si>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</si>
  <si>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</si>
  <si>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</si>
  <si>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</si>
  <si>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</si>
  <si>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</si>
  <si>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</si>
  <si>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</si>
  <si>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</si>
  <si>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</si>
  <si>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</si>
  <si>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</si>
  <si>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</si>
  <si>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</si>
  <si>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</si>
  <si>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</si>
  <si>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</si>
  <si>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</si>
  <si>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</si>
  <si>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</si>
  <si>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</si>
  <si>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</si>
  <si>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</si>
  <si>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</si>
  <si>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</si>
  <si>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</si>
  <si>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</si>
  <si>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</si>
  <si>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</si>
  <si>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</si>
  <si>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</si>
  <si>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</si>
  <si>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</si>
  <si>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</si>
  <si>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</si>
  <si>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</si>
  <si>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</si>
  <si>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</si>
  <si>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</si>
  <si>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</si>
  <si>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</si>
  <si>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</si>
  <si>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</si>
  <si>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</si>
  <si>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</si>
  <si>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</si>
  <si>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</si>
  <si>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</si>
  <si>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</si>
  <si>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</si>
  <si>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</si>
  <si>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</si>
  <si>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</si>
  <si>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</si>
  <si>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</si>
  <si>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</si>
  <si>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</si>
  <si>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</si>
  <si>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</si>
  <si>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</si>
  <si>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</si>
  <si>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</si>
  <si>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</si>
  <si>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</si>
  <si>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</si>
  <si>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</si>
  <si>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</si>
  <si>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</si>
  <si>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</si>
  <si>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</si>
  <si>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</si>
  <si>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</si>
  <si>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</si>
  <si>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</si>
  <si>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</si>
  <si>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</si>
  <si>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</si>
  <si>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</si>
  <si>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</si>
  <si>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</si>
  <si>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</si>
  <si>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</si>
  <si>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</si>
  <si>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</si>
  <si>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</si>
  <si>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</si>
  <si>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</si>
  <si>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</si>
  <si>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</si>
  <si>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</si>
  <si>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</si>
  <si>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</si>
  <si>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</si>
  <si>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</si>
  <si>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</si>
  <si>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</si>
  <si>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</si>
  <si>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</si>
  <si>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</si>
  <si>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</si>
  <si>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</si>
  <si>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</si>
  <si>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</si>
  <si>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</si>
  <si>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</si>
  <si>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</si>
  <si>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</si>
  <si>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</si>
  <si>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</si>
  <si>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</si>
  <si>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</si>
  <si>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</si>
  <si>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</si>
  <si>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</si>
  <si>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</si>
  <si>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</si>
  <si>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</si>
  <si>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</si>
  <si>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</si>
  <si>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</si>
  <si>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</si>
  <si>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</si>
  <si>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</si>
  <si>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</si>
  <si>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</si>
  <si>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</si>
  <si>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</si>
  <si>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</si>
  <si>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</si>
  <si>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</si>
  <si>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</si>
  <si>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</si>
  <si>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</si>
  <si>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</si>
  <si>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</si>
  <si>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</si>
  <si>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</si>
  <si>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</si>
  <si>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</si>
  <si>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</si>
  <si>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</si>
  <si>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</si>
  <si>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</si>
  <si>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</si>
  <si>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</si>
  <si>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</si>
  <si>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</si>
  <si>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</si>
  <si>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</si>
  <si>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</si>
  <si>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</si>
  <si>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</si>
  <si>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</si>
  <si>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</si>
  <si>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</si>
  <si>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</si>
  <si>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</si>
  <si>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</si>
  <si>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</si>
  <si>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</si>
  <si>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</si>
  <si>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</si>
  <si>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</si>
  <si>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</si>
  <si>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</si>
  <si>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</si>
  <si>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</si>
  <si>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</si>
  <si>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</si>
  <si>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</si>
  <si>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</si>
  <si>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</si>
  <si>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</si>
  <si>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</si>
  <si>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</si>
  <si>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</si>
  <si>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</si>
  <si>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</si>
  <si>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</si>
  <si>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</si>
  <si>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</si>
  <si>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</si>
  <si>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</si>
  <si>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</si>
  <si>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</si>
  <si>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</si>
  <si>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</si>
  <si>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</si>
  <si>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</si>
  <si>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</si>
  <si>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</si>
  <si>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</si>
  <si>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</si>
  <si>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</si>
  <si>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</si>
  <si>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</si>
  <si>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</si>
  <si>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</si>
  <si>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</si>
  <si>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</si>
  <si>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</si>
  <si>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</si>
  <si>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</si>
  <si>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</si>
  <si>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</si>
  <si>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</si>
  <si>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</si>
  <si>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</si>
  <si>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</si>
  <si>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</si>
  <si>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</si>
  <si>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</si>
  <si>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</si>
  <si>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</si>
  <si>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</si>
  <si>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</si>
  <si>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</si>
  <si>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</si>
  <si>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</si>
  <si>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</si>
  <si>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</si>
  <si>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</si>
  <si>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</si>
  <si>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</si>
  <si>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</si>
  <si>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</si>
  <si>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</si>
  <si>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</si>
  <si>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</si>
  <si>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</si>
  <si>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</si>
  <si>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</si>
  <si>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</si>
  <si>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</si>
  <si>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</si>
  <si>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</si>
  <si>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</si>
  <si>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</si>
  <si>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</si>
  <si>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</si>
  <si>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</si>
  <si>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</si>
  <si>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</si>
  <si>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</si>
  <si>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</si>
  <si>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</si>
  <si>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</si>
  <si>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</si>
  <si>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</si>
  <si>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</si>
  <si>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</si>
  <si>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</si>
  <si>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</si>
  <si>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</si>
  <si>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</si>
  <si>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</si>
  <si>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</si>
  <si>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</si>
  <si>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</si>
  <si>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</si>
  <si>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</si>
  <si>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</si>
  <si>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</si>
  <si>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</si>
  <si>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</si>
  <si>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</si>
  <si>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</si>
  <si>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</si>
  <si>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</si>
  <si>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</si>
  <si>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</si>
  <si>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</si>
  <si>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</si>
  <si>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</si>
  <si>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</si>
  <si>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</si>
  <si>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</si>
  <si>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</si>
  <si>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</si>
  <si>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</si>
  <si>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</si>
  <si>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</si>
  <si>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</si>
  <si>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</si>
  <si>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</si>
  <si>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</si>
  <si>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</si>
  <si>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</si>
  <si>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</si>
  <si>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</si>
  <si>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</si>
  <si>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</si>
  <si>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</si>
  <si>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</si>
  <si>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</si>
  <si>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</si>
  <si>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</si>
  <si>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</si>
  <si>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</si>
  <si>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</si>
  <si>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</si>
  <si>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</si>
  <si>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</si>
  <si>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</si>
  <si>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</si>
  <si>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</si>
  <si>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</si>
  <si>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</si>
  <si>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</si>
  <si>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</si>
  <si>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</si>
  <si>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</si>
  <si>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</si>
  <si>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</si>
  <si>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</si>
  <si>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</si>
  <si>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</si>
  <si>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</si>
  <si>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</si>
  <si>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</si>
  <si>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</si>
  <si>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</si>
  <si>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</si>
  <si>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</si>
  <si>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</si>
  <si>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</si>
  <si>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</si>
  <si>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</si>
  <si>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</si>
  <si>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</si>
  <si>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</si>
  <si>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</si>
  <si>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</si>
  <si>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</si>
  <si>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</si>
  <si>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</si>
  <si>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</si>
  <si>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</si>
  <si>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</si>
  <si>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</si>
  <si>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</si>
  <si>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</si>
  <si>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</si>
  <si>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</si>
  <si>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</si>
  <si>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</si>
  <si>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</si>
  <si>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</si>
  <si>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</si>
  <si>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</si>
  <si>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</si>
  <si>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</si>
  <si>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</si>
  <si>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</si>
  <si>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</si>
  <si>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</si>
  <si>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</si>
  <si>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</si>
  <si>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</si>
  <si>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</si>
  <si>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</si>
  <si>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</si>
  <si>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</si>
  <si>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</si>
  <si>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</si>
  <si>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</si>
  <si>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</si>
  <si>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</si>
  <si>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</si>
  <si>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</si>
  <si>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</si>
  <si>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</si>
  <si>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</si>
  <si>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</si>
  <si>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</si>
  <si>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</si>
  <si>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</si>
  <si>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</si>
  <si>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</si>
  <si>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</si>
  <si>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</si>
  <si>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</si>
  <si>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</si>
  <si>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</si>
  <si>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</si>
  <si>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</si>
  <si>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</si>
  <si>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</si>
  <si>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</si>
  <si>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</si>
  <si>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</si>
  <si>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</si>
  <si>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</si>
  <si>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</si>
  <si>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</si>
  <si>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</si>
  <si>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</si>
  <si>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</si>
  <si>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</si>
  <si>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</si>
  <si>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</si>
  <si>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</si>
  <si>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</si>
  <si>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</si>
  <si>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</si>
  <si>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</si>
  <si>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</si>
  <si>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</si>
  <si>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</si>
  <si>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</si>
  <si>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</si>
  <si>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</si>
  <si>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</si>
  <si>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</si>
  <si>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</si>
  <si>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</si>
  <si>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</si>
  <si>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</si>
  <si>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</si>
  <si>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</si>
  <si>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</si>
  <si>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</si>
  <si>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</si>
  <si>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</si>
  <si>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</si>
  <si>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</si>
  <si>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</si>
  <si>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</si>
  <si>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</si>
  <si>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</si>
  <si>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</si>
  <si>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</si>
  <si>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</si>
  <si>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</si>
  <si>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</si>
  <si>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</si>
  <si>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</si>
  <si>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</si>
  <si>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</si>
  <si>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</si>
  <si>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</si>
  <si>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</si>
  <si>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</si>
  <si>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</si>
  <si>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</si>
  <si>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</si>
  <si>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</si>
  <si>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</si>
  <si>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</si>
  <si>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</si>
  <si>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</si>
  <si>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</si>
  <si>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</si>
  <si>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</si>
  <si>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</si>
  <si>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</si>
  <si>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</si>
  <si>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</si>
  <si>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</si>
  <si>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</si>
  <si>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</si>
  <si>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</si>
  <si>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</si>
  <si>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</si>
  <si>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</si>
  <si>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</si>
  <si>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</si>
  <si>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</si>
  <si>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</si>
  <si>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</si>
  <si>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</si>
  <si>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</si>
  <si>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</si>
  <si>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</si>
  <si>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</si>
  <si>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</si>
  <si>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</si>
  <si>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</si>
  <si>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</si>
  <si>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</si>
  <si>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</si>
  <si>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</si>
  <si>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</si>
  <si>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</si>
  <si>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</si>
  <si>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</si>
  <si>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</si>
  <si>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</si>
  <si>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</si>
  <si>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</si>
  <si>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</si>
  <si>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</si>
  <si>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</si>
  <si>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</si>
  <si>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</si>
  <si>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</si>
  <si>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</si>
  <si>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</si>
  <si>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</si>
  <si>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</si>
  <si>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</si>
  <si>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</si>
  <si>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</si>
  <si>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</si>
  <si>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</si>
  <si>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</si>
  <si>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</si>
  <si>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</si>
  <si>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</si>
  <si>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</si>
  <si>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</si>
  <si>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</si>
  <si>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</si>
  <si>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</si>
  <si>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</si>
  <si>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</si>
  <si>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</si>
  <si>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</si>
  <si>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</si>
  <si>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</si>
  <si>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</si>
  <si>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</si>
  <si>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</si>
  <si>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</si>
  <si>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</si>
  <si>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</si>
  <si>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</si>
  <si>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</si>
  <si>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</si>
  <si>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</si>
  <si>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</si>
  <si>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</si>
  <si>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</si>
  <si>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</si>
  <si>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</si>
  <si>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</si>
  <si>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</si>
  <si>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</si>
  <si>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</si>
  <si>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</si>
  <si>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</si>
  <si>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</si>
  <si>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</si>
  <si>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</si>
  <si>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</si>
  <si>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</si>
  <si>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</si>
  <si>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</si>
  <si>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</si>
  <si>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</si>
  <si>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</si>
  <si>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</si>
  <si>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</si>
  <si>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</si>
  <si>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</si>
  <si>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</si>
  <si>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</si>
  <si>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</si>
  <si>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</si>
  <si>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</si>
  <si>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</si>
  <si>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</si>
  <si>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</si>
  <si>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</si>
  <si>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</si>
  <si>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</si>
  <si>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</si>
  <si>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</si>
  <si>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</si>
  <si>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</si>
  <si>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</si>
  <si>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</si>
  <si>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</si>
  <si>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</si>
  <si>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</si>
  <si>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</si>
  <si>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</si>
  <si>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</si>
  <si>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</si>
  <si>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</si>
  <si>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</si>
  <si>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</si>
  <si>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</si>
  <si>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</si>
  <si>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</si>
  <si>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</si>
  <si>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</si>
  <si>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</si>
  <si>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</si>
  <si>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</si>
  <si>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</si>
  <si>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</si>
  <si>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</si>
  <si>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</si>
  <si>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</si>
  <si>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</si>
  <si>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</si>
  <si>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</si>
  <si>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</si>
  <si>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</si>
  <si>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</si>
  <si>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</si>
  <si>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</si>
  <si>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</si>
  <si>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</si>
  <si>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</si>
  <si>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</si>
  <si>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</si>
  <si>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</si>
  <si>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</si>
  <si>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</si>
  <si>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</si>
  <si>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</si>
  <si>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</si>
  <si>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</si>
  <si>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</si>
  <si>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</si>
  <si>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</si>
  <si>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</si>
  <si>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</si>
  <si>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</si>
  <si>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</si>
  <si>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</si>
  <si>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</si>
  <si>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</si>
  <si>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</si>
  <si>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</si>
  <si>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</si>
  <si>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</si>
  <si>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</si>
  <si>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</si>
  <si>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</si>
  <si>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</si>
  <si>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</si>
  <si>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</si>
  <si>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</si>
  <si>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</si>
  <si>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</si>
  <si>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</si>
  <si>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</si>
  <si>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</si>
  <si>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</si>
  <si>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</si>
  <si>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</si>
  <si>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</si>
  <si>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</si>
  <si>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</si>
  <si>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</si>
  <si>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</si>
  <si>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</si>
  <si>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</si>
  <si>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</si>
  <si>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</si>
  <si>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</si>
  <si>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</si>
  <si>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</si>
  <si>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</si>
  <si>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</si>
  <si>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</si>
  <si>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</si>
  <si>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</si>
  <si>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</si>
  <si>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</si>
  <si>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</si>
  <si>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</si>
  <si>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</si>
  <si>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</si>
  <si>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</si>
  <si>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</si>
  <si>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</si>
  <si>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</si>
  <si>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</si>
  <si>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</si>
  <si>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</si>
  <si>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</si>
  <si>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</si>
  <si>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</si>
  <si>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</si>
  <si>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</si>
  <si>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</si>
  <si>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</si>
  <si>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</si>
  <si>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</si>
  <si>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</si>
  <si>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</si>
  <si>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</si>
  <si>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</si>
  <si>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</si>
  <si>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</si>
  <si>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</si>
  <si>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</si>
  <si>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</si>
  <si>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</si>
  <si>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</si>
  <si>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</si>
  <si>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</si>
  <si>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</si>
  <si>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</si>
  <si>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</si>
  <si>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</si>
  <si>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</si>
  <si>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</si>
  <si>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</si>
  <si>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</si>
  <si>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</si>
  <si>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</si>
  <si>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</si>
  <si>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</si>
  <si>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</si>
  <si>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</si>
  <si>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</si>
  <si>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</si>
  <si>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</si>
  <si>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</si>
  <si>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</si>
  <si>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</si>
  <si>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</si>
  <si>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</si>
  <si>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</si>
  <si>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</si>
  <si>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</si>
  <si>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</si>
  <si>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</si>
  <si>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</si>
  <si>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</si>
  <si>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</si>
  <si>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</si>
  <si>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</si>
  <si>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</si>
  <si>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</si>
  <si>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</si>
  <si>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</si>
  <si>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</si>
  <si>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</si>
  <si>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</si>
  <si>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</si>
  <si>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</si>
  <si>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</si>
  <si>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</si>
  <si>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</si>
  <si>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</si>
  <si>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</si>
  <si>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</si>
  <si>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</si>
  <si>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</si>
  <si>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</si>
  <si>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</si>
  <si>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</si>
  <si>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</si>
  <si>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</si>
  <si>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</si>
  <si>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</si>
  <si>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</si>
  <si>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</si>
  <si>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</si>
  <si>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</si>
  <si>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</si>
  <si>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</si>
  <si>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</si>
  <si>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</si>
  <si>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</si>
  <si>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</si>
  <si>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</si>
  <si>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</si>
  <si>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</si>
  <si>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</si>
  <si>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</si>
  <si>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</si>
  <si>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</si>
  <si>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</si>
  <si>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</si>
  <si>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</si>
  <si>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</si>
  <si>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</si>
  <si>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</si>
  <si>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</si>
  <si>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</si>
  <si>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</si>
  <si>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</si>
  <si>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</si>
  <si>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</si>
  <si>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</si>
  <si>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</si>
  <si>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</si>
  <si>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</si>
  <si>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</si>
  <si>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</si>
  <si>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</si>
  <si>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</si>
  <si>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</si>
  <si>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</si>
  <si>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</si>
  <si>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</si>
  <si>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</si>
  <si>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</si>
  <si>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</si>
  <si>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</si>
  <si>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</si>
  <si>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</si>
  <si>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</si>
  <si>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</si>
  <si>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</si>
  <si>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</si>
  <si>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</si>
  <si>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</si>
  <si>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</si>
  <si>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</si>
  <si>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</si>
  <si>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</si>
  <si>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</si>
  <si>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</si>
  <si>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</si>
  <si>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</si>
  <si>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</si>
  <si>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</si>
  <si>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</si>
  <si>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</si>
  <si>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</si>
  <si>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</si>
  <si>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</si>
  <si>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</si>
  <si>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</si>
  <si>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</si>
  <si>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</si>
  <si>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</si>
  <si>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</si>
  <si>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</si>
  <si>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</si>
  <si>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</si>
  <si>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</si>
  <si>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</si>
  <si>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</si>
  <si>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</si>
  <si>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</si>
  <si>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</si>
  <si>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</si>
  <si>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</si>
  <si>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</si>
  <si>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</si>
  <si>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</si>
  <si>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</si>
  <si>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</si>
  <si>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</si>
  <si>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</si>
  <si>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</si>
  <si>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</si>
  <si>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</si>
  <si>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</si>
  <si>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</si>
  <si>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</si>
  <si>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</si>
  <si>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</si>
  <si>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</si>
  <si>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</si>
  <si>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</si>
  <si>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</si>
  <si>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</si>
  <si>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</si>
  <si>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</si>
  <si>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</si>
  <si>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</si>
  <si>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</si>
  <si>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</si>
  <si>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</si>
  <si>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</si>
  <si>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</si>
  <si>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</si>
  <si>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</si>
  <si>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</si>
  <si>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</si>
  <si>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</si>
  <si>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</si>
  <si>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</si>
  <si>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</si>
  <si>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</si>
  <si>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</si>
  <si>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</si>
  <si>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</si>
  <si>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</si>
  <si>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</si>
  <si>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</si>
  <si>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</si>
  <si>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</si>
  <si>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</si>
  <si>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</si>
  <si>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</si>
  <si>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</si>
  <si>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</si>
  <si>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</si>
  <si>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</si>
  <si>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</si>
  <si>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</si>
  <si>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</si>
  <si>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</si>
  <si>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</si>
  <si>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</si>
  <si>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</si>
  <si>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</si>
  <si>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</si>
  <si>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</si>
  <si>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</si>
  <si>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</si>
  <si>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</si>
  <si>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</si>
  <si>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</si>
  <si>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</si>
  <si>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</si>
  <si>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</si>
  <si>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</si>
  <si>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</si>
  <si>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</si>
  <si>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</si>
  <si>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</si>
  <si>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</si>
  <si>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</si>
  <si>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</si>
  <si>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</si>
  <si>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</si>
  <si>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</si>
  <si>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</si>
  <si>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</si>
  <si>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</si>
  <si>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</si>
  <si>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</si>
  <si>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</si>
  <si>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</si>
  <si>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</si>
  <si>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</si>
  <si>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</si>
  <si>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</si>
  <si>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</si>
  <si>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</si>
  <si>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</si>
  <si>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</si>
  <si>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</si>
  <si>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</si>
  <si>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</si>
  <si>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</si>
  <si>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</si>
  <si>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</si>
  <si>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</si>
  <si>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</si>
  <si>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</si>
  <si>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</si>
  <si>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</si>
  <si>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</si>
  <si>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</si>
  <si>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</si>
  <si>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</si>
  <si>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</si>
  <si>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</si>
  <si>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</si>
  <si>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</si>
  <si>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</si>
  <si>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</si>
  <si>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</si>
  <si>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</si>
  <si>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</si>
  <si>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</si>
  <si>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</si>
  <si>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</si>
  <si>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</si>
  <si>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</si>
  <si>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</si>
  <si>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</si>
  <si>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</si>
  <si>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</si>
  <si>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</si>
  <si>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</si>
  <si>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</si>
  <si>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</si>
  <si>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</si>
  <si>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</si>
  <si>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</si>
  <si>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</si>
  <si>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</si>
  <si>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</si>
  <si>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</si>
  <si>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</si>
  <si>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</si>
  <si>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</si>
  <si>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</si>
  <si>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</si>
  <si>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</si>
  <si>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</si>
  <si>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</si>
  <si>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</si>
  <si>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</si>
  <si>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</si>
  <si>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</si>
  <si>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</si>
  <si>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</si>
  <si>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</si>
  <si>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</si>
  <si>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</si>
  <si>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</si>
  <si>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</si>
  <si>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</si>
  <si>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</si>
  <si>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</si>
  <si>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</si>
  <si>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</si>
  <si>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</si>
  <si>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</si>
  <si>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</si>
  <si>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</si>
  <si>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</si>
  <si>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</si>
  <si>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</si>
  <si>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</si>
  <si>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</si>
  <si>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</si>
  <si>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</si>
  <si>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</si>
  <si>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</si>
  <si>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</si>
  <si>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</si>
  <si>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</si>
  <si>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</si>
  <si>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</si>
  <si>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</si>
  <si>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</si>
  <si>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</si>
  <si>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</si>
  <si>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</si>
  <si>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</si>
  <si>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</si>
  <si>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</si>
  <si>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</si>
  <si>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</si>
  <si>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</si>
  <si>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</si>
  <si>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</si>
  <si>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</si>
  <si>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</si>
  <si>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</si>
  <si>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</si>
  <si>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</si>
  <si>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</si>
  <si>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</si>
  <si>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</si>
  <si>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</si>
  <si>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</si>
  <si>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</si>
  <si>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</si>
  <si>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</si>
  <si>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</si>
  <si>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</si>
  <si>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</si>
  <si>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</si>
  <si>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</si>
  <si>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</si>
  <si>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</si>
  <si>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</si>
  <si>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</si>
  <si>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</si>
  <si>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</si>
  <si>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</si>
  <si>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</si>
  <si>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</si>
  <si>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</si>
  <si>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</si>
  <si>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</si>
  <si>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</si>
  <si>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</si>
  <si>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</si>
  <si>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</si>
  <si>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</si>
  <si>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</si>
  <si>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</si>
  <si>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</si>
  <si>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</si>
  <si>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</si>
  <si>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</si>
  <si>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</si>
  <si>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</si>
  <si>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</si>
  <si>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</si>
  <si>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</si>
  <si>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</si>
  <si>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</si>
  <si>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</si>
  <si>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</si>
  <si>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</si>
  <si>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</si>
  <si>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</si>
  <si>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</si>
  <si>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</si>
  <si>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</si>
  <si>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</si>
  <si>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</si>
  <si>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</si>
  <si>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</si>
  <si>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</si>
  <si>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</si>
  <si>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</si>
  <si>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</si>
  <si>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</si>
  <si>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</si>
  <si>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</si>
  <si>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</si>
  <si>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</si>
  <si>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</si>
  <si>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</si>
  <si>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</si>
  <si>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</si>
  <si>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</si>
  <si>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</si>
  <si>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</si>
  <si>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</si>
  <si>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</si>
  <si>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</si>
  <si>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</si>
  <si>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</si>
  <si>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</si>
  <si>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</si>
  <si>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</si>
  <si>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</si>
  <si>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</si>
  <si>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</si>
  <si>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</si>
  <si>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</si>
  <si>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</si>
  <si>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</si>
  <si>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</si>
  <si>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</si>
  <si>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</si>
  <si>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</si>
  <si>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</si>
  <si>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</si>
  <si>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</si>
  <si>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</si>
  <si>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</si>
  <si>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</si>
  <si>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</si>
  <si>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</si>
  <si>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</si>
  <si>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</si>
  <si>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</si>
  <si>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</si>
  <si>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</si>
  <si>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</si>
  <si>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</si>
  <si>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</si>
  <si>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</si>
  <si>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</si>
  <si>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</si>
  <si>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</si>
  <si>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</si>
  <si>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</si>
  <si>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</si>
  <si>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</si>
  <si>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</si>
  <si>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</si>
  <si>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</si>
  <si>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</si>
  <si>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</si>
  <si>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</si>
  <si>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</si>
  <si>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</si>
  <si>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</si>
  <si>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</si>
  <si>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</si>
  <si>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</si>
  <si>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</si>
  <si>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</si>
  <si>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</si>
  <si>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</si>
  <si>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</si>
  <si>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</si>
  <si>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</si>
  <si>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</si>
  <si>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</si>
  <si>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</si>
  <si>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</si>
  <si>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</si>
  <si>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</si>
  <si>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</si>
  <si>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</si>
  <si>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</si>
  <si>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</si>
  <si>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</si>
  <si>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</si>
  <si>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</si>
  <si>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</si>
  <si>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</si>
  <si>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</si>
  <si>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</si>
  <si>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</si>
  <si>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</si>
  <si>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</si>
  <si>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</si>
  <si>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</si>
  <si>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</si>
  <si>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</si>
  <si>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</si>
  <si>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</si>
  <si>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</si>
  <si>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</si>
  <si>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</si>
  <si>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</si>
  <si>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</si>
  <si>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</si>
  <si>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</si>
  <si>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</si>
  <si>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</si>
  <si>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</si>
  <si>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</si>
  <si>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</si>
  <si>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</si>
  <si>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</si>
  <si>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</si>
  <si>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</si>
  <si>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</si>
  <si>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</si>
  <si>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</si>
  <si>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</si>
  <si>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</si>
  <si>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</si>
  <si>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</si>
  <si>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</si>
  <si>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</si>
  <si>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</si>
  <si>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</si>
  <si>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</si>
  <si>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</si>
  <si>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</si>
  <si>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</si>
  <si>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</si>
  <si>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</si>
  <si>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</si>
  <si>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</si>
  <si>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</si>
  <si>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</si>
  <si>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</si>
  <si>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</si>
  <si>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</si>
  <si>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</si>
  <si>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</si>
  <si>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</si>
  <si>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</si>
  <si>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</si>
  <si>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</si>
  <si>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</si>
  <si>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</si>
  <si>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</si>
  <si>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</si>
  <si>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</si>
  <si>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</si>
  <si>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</si>
  <si>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</si>
  <si>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</si>
  <si>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</si>
  <si>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</si>
  <si>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</si>
  <si>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</si>
  <si>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</si>
  <si>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</si>
  <si>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</si>
  <si>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</si>
  <si>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</si>
  <si>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</si>
  <si>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</si>
  <si>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</si>
  <si>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</si>
  <si>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</si>
  <si>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</si>
  <si>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</si>
  <si>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</si>
  <si>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</si>
  <si>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</si>
  <si>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</si>
  <si>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</si>
  <si>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</si>
  <si>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</si>
  <si>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</si>
  <si>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</si>
  <si>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</si>
  <si>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</si>
  <si>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</si>
  <si>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</si>
  <si>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</si>
  <si>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</si>
  <si>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</si>
  <si>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</si>
  <si>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</si>
  <si>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</si>
  <si>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</si>
  <si>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</si>
  <si>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</si>
  <si>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</si>
  <si>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</si>
  <si>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</si>
  <si>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</si>
  <si>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</si>
  <si>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</si>
  <si>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</si>
  <si>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</si>
  <si>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</si>
  <si>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</si>
  <si>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</si>
  <si>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</si>
  <si>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</si>
  <si>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</si>
  <si>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</si>
  <si>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</si>
  <si>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</si>
  <si>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</si>
  <si>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</si>
  <si>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</si>
  <si>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</si>
  <si>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</si>
  <si>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</si>
  <si>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</si>
  <si>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</si>
  <si>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</si>
  <si>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</si>
  <si>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</si>
  <si>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</si>
  <si>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</si>
  <si>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</si>
  <si>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</si>
  <si>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</si>
  <si>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</si>
  <si>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</si>
  <si>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</si>
  <si>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</si>
  <si>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</si>
  <si>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</si>
  <si>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</si>
  <si>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</si>
  <si>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</si>
  <si>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</si>
  <si>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</si>
  <si>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</si>
  <si>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</si>
  <si>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</si>
  <si>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</si>
  <si>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</si>
  <si>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</si>
  <si>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</si>
  <si>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</si>
  <si>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</si>
  <si>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</si>
  <si>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</si>
  <si>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</si>
  <si>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</si>
  <si>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</si>
  <si>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</si>
  <si>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</si>
  <si>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</si>
  <si>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</si>
  <si>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</si>
  <si>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</si>
  <si>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</si>
  <si>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</si>
  <si>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</si>
  <si>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</si>
  <si>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</si>
  <si>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</si>
  <si>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</si>
  <si>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</si>
  <si>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</si>
  <si>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</si>
  <si>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</si>
  <si>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</si>
  <si>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</si>
  <si>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</si>
  <si>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</si>
  <si>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</si>
  <si>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</si>
  <si>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</si>
  <si>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</si>
  <si>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</si>
  <si>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</si>
  <si>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</si>
  <si>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</si>
  <si>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</si>
  <si>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</si>
  <si>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</si>
  <si>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</si>
  <si>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</si>
  <si>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</si>
  <si>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</si>
  <si>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</si>
  <si>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</si>
  <si>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</si>
  <si>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</si>
  <si>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</si>
  <si>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</si>
  <si>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</si>
  <si>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</si>
  <si>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</si>
  <si>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</si>
  <si>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</si>
  <si>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</si>
  <si>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</si>
  <si>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</si>
  <si>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</si>
  <si>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</si>
  <si>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</si>
  <si>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</si>
  <si>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</si>
  <si>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</si>
  <si>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</si>
  <si>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</si>
  <si>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</si>
  <si>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</si>
  <si>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</si>
  <si>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</si>
  <si>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</si>
  <si>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</si>
  <si>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</si>
  <si>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</si>
  <si>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</si>
  <si>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</si>
  <si>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</si>
  <si>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</si>
  <si>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</si>
  <si>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</si>
  <si>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</si>
  <si>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</si>
  <si>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</si>
  <si>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</si>
  <si>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</si>
  <si>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</si>
  <si>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</si>
  <si>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</si>
  <si>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</si>
  <si>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</si>
  <si>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</si>
  <si>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</si>
  <si>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</si>
  <si>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</si>
  <si>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</si>
  <si>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</si>
  <si>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</si>
  <si>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</si>
  <si>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</si>
  <si>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</si>
  <si>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</si>
  <si>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</si>
  <si>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</si>
  <si>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</si>
  <si>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</si>
  <si>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</si>
  <si>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</si>
  <si>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</si>
  <si>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</si>
  <si>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</si>
  <si>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</si>
  <si>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</si>
  <si>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</si>
  <si>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</si>
  <si>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</si>
  <si>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</si>
  <si>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</si>
  <si>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</si>
  <si>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</si>
  <si>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</si>
  <si>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</si>
  <si>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</si>
  <si>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</si>
  <si>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</si>
  <si>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</si>
  <si>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</si>
  <si>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</si>
  <si>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</si>
  <si>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</si>
  <si>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</si>
  <si>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</si>
  <si>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</si>
  <si>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</si>
  <si>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</si>
  <si>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</si>
  <si>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</si>
  <si>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</si>
  <si>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</si>
  <si>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</si>
  <si>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</si>
  <si>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</si>
  <si>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</si>
  <si>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</si>
  <si>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</si>
  <si>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</si>
  <si>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</si>
  <si>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</si>
  <si>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</si>
  <si>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</si>
  <si>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</si>
  <si>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</si>
  <si>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</si>
  <si>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</si>
  <si>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</si>
  <si>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</si>
  <si>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</si>
  <si>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</si>
  <si>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</si>
  <si>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</si>
  <si>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</si>
  <si>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</si>
  <si>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</si>
  <si>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</si>
  <si>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</si>
  <si>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</si>
  <si>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</si>
  <si>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</si>
  <si>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</si>
  <si>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</si>
  <si>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</si>
  <si>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</si>
  <si>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</si>
  <si>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</si>
  <si>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</si>
  <si>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</si>
  <si>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</si>
  <si>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</si>
  <si>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</si>
  <si>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</si>
  <si>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</si>
  <si>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</si>
  <si>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</si>
  <si>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</si>
  <si>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</si>
  <si>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</si>
  <si>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</si>
  <si>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</si>
  <si>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</si>
  <si>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</si>
  <si>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</si>
  <si>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</si>
  <si>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</si>
  <si>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</si>
  <si>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</si>
  <si>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</si>
  <si>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</si>
  <si>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</si>
  <si>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</si>
  <si>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</si>
  <si>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</si>
  <si>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</si>
  <si>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</si>
  <si>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</si>
  <si>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</si>
  <si>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</si>
  <si>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</si>
  <si>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</si>
  <si>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</si>
  <si>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</si>
  <si>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</si>
  <si>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</si>
  <si>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</si>
  <si>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</si>
  <si>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</si>
  <si>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</si>
  <si>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</si>
  <si>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</si>
  <si>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</si>
  <si>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</si>
  <si>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</si>
  <si>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</si>
  <si>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</si>
  <si>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</si>
  <si>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</si>
  <si>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</si>
  <si>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</si>
  <si>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</si>
  <si>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</si>
  <si>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</si>
  <si>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</si>
  <si>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</si>
  <si>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</si>
  <si>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</si>
  <si>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</si>
  <si>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</si>
  <si>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</si>
  <si>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</si>
  <si>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</si>
  <si>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</si>
  <si>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</si>
  <si>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</si>
  <si>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</si>
  <si>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</si>
  <si>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</si>
  <si>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</si>
  <si>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</si>
  <si>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</si>
  <si>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</si>
  <si>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</si>
  <si>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</si>
  <si>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</si>
  <si>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</si>
  <si>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</si>
  <si>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</si>
  <si>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</si>
  <si>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</si>
  <si>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</si>
  <si>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</si>
  <si>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</si>
  <si>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</si>
  <si>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</si>
  <si>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</si>
  <si>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</si>
  <si>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</si>
  <si>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</si>
  <si>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</si>
  <si>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</si>
  <si>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</si>
  <si>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</si>
  <si>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</si>
  <si>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</si>
  <si>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</si>
  <si>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</si>
  <si>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</si>
  <si>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</si>
  <si>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</si>
  <si>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</si>
  <si>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</si>
  <si>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</si>
  <si>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</si>
  <si>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</si>
  <si>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</si>
  <si>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</si>
  <si>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</si>
  <si>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</si>
  <si>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</si>
  <si>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</si>
  <si>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</si>
  <si>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</si>
  <si>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</si>
  <si>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</si>
  <si>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</si>
  <si>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</si>
  <si>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</si>
  <si>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</si>
  <si>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</si>
  <si>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</si>
  <si>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</si>
  <si>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</si>
  <si>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</si>
  <si>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</si>
  <si>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</si>
  <si>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</si>
  <si>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</si>
  <si>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</si>
  <si>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</si>
  <si>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</si>
  <si>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</si>
  <si>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</si>
  <si>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</si>
  <si>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</si>
  <si>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</si>
  <si>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</si>
  <si>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</si>
  <si>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</si>
  <si>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</si>
  <si>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</si>
  <si>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</si>
  <si>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</si>
  <si>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</si>
  <si>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</si>
  <si>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</si>
  <si>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</si>
  <si>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</si>
  <si>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</si>
  <si>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</si>
  <si>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</si>
  <si>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</si>
  <si>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</si>
  <si>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</si>
  <si>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</si>
  <si>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</si>
  <si>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</si>
  <si>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</si>
  <si>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</si>
  <si>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</si>
  <si>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</si>
  <si>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</si>
  <si>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</si>
  <si>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</si>
  <si>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</si>
  <si>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</si>
  <si>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</si>
  <si>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</si>
  <si>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</si>
  <si>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</si>
  <si>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</si>
  <si>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</si>
  <si>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</si>
  <si>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</si>
  <si>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</si>
  <si>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</si>
  <si>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</si>
  <si>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</si>
  <si>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</si>
  <si>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</si>
  <si>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</si>
  <si>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</si>
  <si>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</si>
  <si>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</si>
  <si>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</si>
  <si>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</si>
  <si>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</si>
  <si>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</si>
  <si>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</si>
  <si>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</si>
  <si>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</si>
  <si>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</si>
  <si>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</si>
  <si>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</si>
  <si>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</si>
  <si>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</si>
  <si>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</si>
  <si>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</si>
  <si>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</si>
  <si>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</si>
  <si>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</si>
  <si>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</si>
  <si>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</si>
  <si>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</si>
  <si>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</si>
  <si>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</si>
  <si>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</si>
  <si>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</si>
  <si>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</si>
  <si>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</si>
  <si>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</si>
  <si>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</si>
  <si>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</si>
  <si>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</si>
  <si>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</si>
  <si>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</si>
  <si>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</si>
  <si>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</si>
  <si>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</si>
  <si>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</si>
  <si>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</si>
  <si>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</si>
  <si>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</si>
  <si>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</si>
  <si>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</si>
  <si>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</si>
  <si>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</si>
  <si>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</si>
  <si>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</si>
  <si>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</si>
  <si>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</si>
  <si>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</si>
  <si>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</si>
  <si>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</si>
  <si>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</si>
  <si>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</si>
  <si>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</si>
  <si>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</si>
  <si>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</si>
  <si>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</si>
  <si>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</si>
  <si>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</si>
  <si>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</si>
  <si>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</si>
  <si>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</si>
  <si>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</si>
  <si>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</si>
  <si>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</si>
  <si>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</si>
  <si>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</si>
  <si>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</si>
  <si>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</si>
  <si>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</si>
  <si>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</si>
  <si>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</si>
  <si>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</si>
  <si>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</si>
  <si>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</si>
  <si>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</si>
  <si>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</si>
  <si>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</si>
  <si>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</si>
  <si>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</si>
  <si>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</si>
  <si>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</si>
  <si>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</si>
  <si>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</si>
  <si>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</si>
  <si>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</si>
  <si>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</si>
  <si>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</si>
  <si>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</si>
  <si>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</si>
  <si>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</si>
  <si>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</si>
  <si>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</si>
  <si>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</si>
  <si>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</si>
  <si>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</si>
  <si>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</si>
  <si>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</si>
  <si>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</si>
  <si>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</si>
  <si>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</si>
  <si>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</si>
  <si>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</si>
  <si>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</si>
  <si>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</si>
  <si>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</si>
  <si>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</si>
  <si>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</si>
  <si>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</si>
  <si>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</si>
  <si>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</si>
  <si>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</si>
  <si>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</si>
  <si>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</si>
  <si>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</si>
  <si>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</si>
  <si>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</si>
  <si>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</si>
  <si>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</si>
  <si>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</si>
  <si>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</si>
  <si>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</si>
  <si>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</si>
  <si>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</si>
  <si>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</si>
  <si>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</si>
  <si>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</si>
  <si>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</si>
  <si>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</si>
  <si>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</si>
  <si>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</si>
  <si>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</si>
  <si>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</si>
  <si>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</si>
  <si>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</si>
  <si>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</si>
  <si>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</si>
  <si>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</si>
  <si>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</si>
  <si>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</si>
  <si>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</si>
  <si>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</si>
  <si>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</si>
  <si>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</si>
  <si>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</si>
  <si>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</si>
  <si>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</si>
  <si>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</si>
  <si>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</si>
  <si>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</si>
  <si>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</si>
  <si>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</si>
  <si>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</si>
  <si>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</si>
  <si>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</si>
  <si>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</si>
  <si>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</si>
  <si>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</si>
  <si>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</si>
  <si>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</si>
  <si>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</si>
  <si>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</si>
  <si>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</si>
  <si>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</si>
  <si>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</si>
  <si>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</si>
  <si>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</si>
  <si>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</si>
  <si>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</si>
  <si>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</si>
  <si>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</si>
  <si>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</si>
  <si>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</si>
  <si>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</si>
  <si>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</si>
  <si>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</si>
  <si>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</si>
  <si>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</si>
  <si>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</si>
  <si>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</si>
  <si>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</si>
  <si>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</si>
  <si>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</si>
  <si>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</si>
  <si>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</si>
  <si>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</si>
  <si>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</si>
  <si>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</si>
  <si>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</si>
  <si>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</si>
  <si>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</si>
  <si>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</si>
  <si>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</si>
  <si>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</si>
  <si>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</si>
  <si>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</si>
  <si>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</si>
  <si>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</si>
  <si>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</si>
  <si>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</si>
  <si>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</si>
  <si>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</si>
  <si>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</si>
  <si>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</si>
  <si>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</si>
  <si>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</si>
  <si>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</si>
  <si>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</si>
  <si>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</si>
  <si>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</si>
  <si>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</si>
  <si>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</si>
  <si>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</si>
  <si>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</si>
  <si>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</si>
  <si>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</si>
  <si>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</si>
  <si>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</si>
  <si>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</si>
  <si>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</si>
  <si>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</si>
  <si>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</si>
  <si>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</si>
  <si>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</si>
  <si>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</si>
  <si>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</si>
  <si>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</si>
  <si>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</si>
  <si>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</si>
  <si>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</si>
  <si>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</si>
  <si>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</si>
  <si>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</si>
  <si>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</si>
  <si>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</si>
  <si>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</si>
  <si>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</si>
  <si>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</si>
  <si>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</si>
  <si>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</si>
  <si>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</si>
  <si>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</si>
  <si>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</si>
  <si>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</si>
  <si>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</si>
  <si>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</si>
  <si>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</si>
  <si>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</si>
  <si>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</si>
  <si>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</si>
  <si>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</si>
  <si>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</si>
  <si>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</si>
  <si>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</si>
  <si>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</si>
  <si>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</si>
  <si>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</si>
  <si>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</si>
  <si>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</si>
  <si>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</si>
  <si>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</si>
  <si>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</si>
  <si>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</si>
  <si>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</si>
  <si>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</si>
  <si>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</si>
  <si>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</si>
  <si>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</si>
  <si>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</si>
  <si>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</si>
  <si>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</si>
  <si>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</si>
  <si>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</si>
  <si>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</si>
  <si>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</si>
  <si>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</si>
  <si>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</si>
  <si>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</si>
  <si>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</si>
  <si>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</si>
  <si>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</si>
  <si>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</si>
  <si>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</si>
  <si>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</si>
  <si>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</si>
  <si>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</si>
  <si>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</si>
  <si>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</si>
  <si>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</si>
  <si>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</si>
  <si>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</si>
  <si>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</si>
  <si>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</si>
  <si>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</si>
  <si>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</si>
  <si>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</si>
  <si>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</si>
  <si>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</si>
  <si>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</si>
  <si>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</si>
  <si>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</si>
  <si>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</si>
  <si>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</si>
  <si>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</si>
  <si>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</si>
  <si>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</si>
  <si>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</si>
  <si>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</si>
  <si>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</si>
  <si>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</si>
  <si>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</si>
  <si>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</si>
  <si>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</si>
  <si>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</si>
  <si>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</si>
  <si>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</si>
  <si>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</si>
  <si>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</si>
  <si>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</si>
  <si>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</si>
  <si>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</si>
  <si>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</si>
  <si>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</si>
  <si>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</si>
  <si>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</si>
  <si>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</si>
  <si>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</si>
  <si>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</si>
  <si>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</si>
  <si>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</si>
  <si>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</si>
  <si>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</si>
  <si>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</si>
  <si>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</si>
  <si>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</si>
  <si>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</si>
  <si>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</si>
  <si>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</si>
  <si>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</si>
  <si>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</si>
  <si>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</si>
  <si>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</si>
  <si>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</si>
  <si>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</si>
  <si>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</si>
  <si>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</si>
  <si>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</si>
  <si>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</si>
  <si>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</si>
  <si>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</si>
  <si>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</si>
  <si>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</si>
  <si>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</si>
  <si>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</si>
  <si>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</si>
  <si>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</si>
  <si>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</si>
  <si>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</si>
  <si>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</si>
  <si>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</si>
  <si>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</si>
  <si>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</si>
  <si>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</si>
  <si>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</si>
  <si>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</si>
  <si>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</si>
  <si>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</si>
  <si>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</si>
  <si>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</si>
  <si>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</si>
  <si>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</si>
  <si>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</si>
  <si>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</si>
  <si>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</si>
  <si>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</si>
  <si>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</si>
  <si>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</si>
  <si>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</si>
  <si>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</si>
  <si>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</si>
  <si>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</si>
  <si>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</si>
  <si>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</si>
  <si>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</si>
  <si>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</si>
  <si>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</si>
  <si>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</si>
  <si>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</si>
  <si>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</si>
  <si>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</si>
  <si>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</si>
  <si>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</si>
  <si>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</si>
  <si>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</si>
  <si>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</si>
  <si>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</si>
  <si>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</si>
  <si>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</si>
  <si>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</si>
  <si>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</si>
  <si>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</si>
  <si>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</si>
  <si>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</si>
  <si>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</si>
  <si>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</si>
  <si>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</si>
  <si>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</si>
  <si>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</si>
  <si>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</si>
  <si>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</si>
  <si>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</si>
  <si>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</si>
  <si>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</si>
  <si>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</si>
  <si>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</si>
  <si>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</si>
  <si>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</si>
  <si>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</si>
  <si>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</si>
  <si>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</si>
  <si>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</si>
  <si>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</si>
  <si>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</si>
  <si>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</si>
  <si>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</si>
  <si>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</si>
  <si>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</si>
  <si>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</si>
  <si>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</si>
  <si>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</si>
  <si>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</si>
  <si>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</si>
  <si>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</si>
  <si>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</si>
  <si>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</si>
  <si>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</si>
  <si>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</si>
  <si>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</si>
  <si>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</si>
  <si>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</si>
  <si>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</si>
  <si>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</si>
  <si>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</si>
  <si>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</si>
  <si>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</si>
  <si>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</si>
  <si>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</si>
  <si>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</si>
  <si>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</si>
  <si>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</si>
  <si>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</si>
  <si>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</si>
  <si>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</si>
  <si>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</si>
  <si>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</si>
  <si>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</si>
  <si>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</si>
  <si>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</si>
  <si>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</si>
  <si>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</si>
  <si>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</si>
  <si>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</si>
  <si>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</si>
  <si>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</si>
  <si>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</si>
  <si>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</si>
  <si>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</si>
  <si>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</si>
  <si>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</si>
  <si>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</si>
  <si>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</si>
  <si>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</si>
  <si>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</si>
  <si>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</si>
  <si>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</si>
  <si>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</si>
  <si>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</si>
  <si>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</si>
  <si>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</si>
  <si>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</si>
  <si>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</si>
  <si>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</si>
  <si>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</si>
  <si>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</si>
  <si>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</si>
  <si>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</si>
  <si>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</si>
  <si>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</si>
  <si>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</si>
  <si>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</si>
  <si>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</si>
  <si>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</si>
  <si>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</si>
  <si>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</si>
  <si>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</si>
  <si>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</si>
  <si>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</si>
  <si>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</si>
  <si>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</si>
  <si>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</si>
  <si>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</si>
  <si>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</si>
  <si>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</si>
  <si>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</si>
  <si>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</si>
  <si>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</si>
  <si>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</si>
  <si>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</si>
  <si>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</si>
  <si>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</si>
  <si>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</si>
  <si>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</si>
  <si>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</si>
  <si>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</si>
  <si>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</si>
  <si>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</si>
  <si>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</si>
  <si>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</si>
  <si>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</si>
  <si>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</si>
  <si>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</si>
  <si>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</si>
  <si>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</si>
  <si>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</si>
  <si>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</si>
  <si>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</si>
  <si>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</si>
  <si>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</si>
  <si>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</si>
  <si>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</si>
  <si>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</si>
  <si>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</si>
  <si>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</si>
  <si>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</si>
  <si>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</si>
  <si>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</si>
  <si>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</si>
  <si>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</si>
  <si>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</si>
  <si>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</si>
  <si>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</si>
  <si>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</si>
  <si>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</si>
  <si>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</si>
  <si>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</si>
  <si>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</si>
  <si>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</si>
  <si>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</si>
  <si>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</si>
  <si>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</si>
  <si>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</si>
  <si>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</si>
  <si>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</si>
  <si>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</si>
  <si>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</si>
  <si>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</si>
  <si>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</si>
  <si>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</si>
  <si>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</si>
  <si>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</si>
  <si>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</si>
  <si>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</si>
  <si>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</si>
  <si>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</si>
  <si>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</si>
  <si>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</si>
  <si>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</si>
  <si>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</si>
  <si>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</si>
  <si>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</si>
  <si>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</si>
  <si>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</si>
  <si>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</si>
  <si>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</si>
  <si>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</si>
  <si>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</si>
  <si>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</si>
  <si>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</si>
  <si>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</si>
  <si>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</si>
  <si>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</si>
  <si>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</si>
  <si>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</si>
  <si>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</si>
  <si>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</si>
  <si>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</si>
  <si>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</si>
  <si>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</si>
  <si>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</si>
  <si>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</si>
  <si>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</si>
  <si>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</si>
  <si>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</si>
  <si>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</si>
  <si>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</si>
  <si>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</si>
  <si>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</si>
  <si>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</si>
  <si>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</si>
  <si>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</si>
  <si>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</si>
  <si>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</si>
  <si>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</si>
  <si>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</si>
  <si>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</si>
  <si>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</si>
  <si>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</si>
  <si>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</si>
  <si>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</si>
  <si>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</si>
  <si>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</si>
  <si>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</si>
  <si>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</si>
  <si>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</si>
  <si>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</si>
  <si>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</si>
  <si>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</si>
  <si>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</si>
  <si>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</si>
  <si>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</si>
  <si>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</si>
  <si>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</si>
  <si>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</si>
  <si>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</si>
  <si>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</si>
  <si>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</si>
  <si>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</si>
  <si>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</si>
  <si>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</si>
  <si>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</si>
  <si>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</si>
  <si>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</si>
  <si>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</si>
  <si>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</si>
  <si>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</si>
  <si>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</si>
  <si>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</si>
  <si>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</si>
  <si>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</si>
  <si>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</si>
  <si>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</si>
  <si>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</si>
  <si>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</si>
  <si>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</si>
  <si>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</si>
  <si>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</si>
  <si>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</si>
  <si>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</si>
  <si>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</si>
  <si>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</si>
  <si>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</si>
  <si>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</si>
  <si>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</si>
  <si>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</si>
  <si>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</si>
  <si>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</si>
  <si>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</si>
  <si>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</si>
  <si>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</si>
  <si>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</si>
  <si>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</si>
  <si>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</si>
  <si>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</si>
  <si>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</si>
  <si>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</si>
  <si>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</si>
  <si>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</si>
  <si>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</si>
  <si>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</si>
  <si>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</si>
  <si>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</si>
  <si>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</si>
  <si>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</si>
  <si>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</si>
  <si>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</si>
  <si>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</si>
  <si>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</si>
  <si>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</si>
  <si>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</si>
  <si>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</si>
  <si>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</si>
  <si>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</si>
  <si>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</si>
  <si>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</si>
  <si>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</si>
  <si>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</si>
  <si>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</si>
  <si>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</si>
  <si>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</si>
  <si>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</si>
  <si>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</si>
  <si>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</si>
  <si>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</si>
  <si>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</si>
  <si>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</si>
  <si>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</si>
  <si>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</si>
  <si>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</si>
  <si>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</si>
  <si>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</si>
  <si>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</si>
  <si>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</si>
  <si>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</si>
  <si>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</si>
  <si>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</si>
  <si>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</si>
  <si>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</si>
  <si>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</si>
  <si>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</si>
  <si>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</si>
  <si>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</si>
  <si>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</si>
  <si>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</si>
  <si>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</si>
  <si>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</si>
  <si>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</si>
  <si>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</si>
  <si>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</si>
  <si>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</si>
  <si>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</si>
  <si>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</si>
  <si>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</si>
  <si>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</si>
  <si>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</si>
  <si>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</si>
  <si>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</si>
  <si>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</si>
  <si>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</si>
  <si>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</si>
  <si>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</si>
  <si>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</si>
  <si>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</si>
  <si>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</si>
  <si>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</si>
  <si>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</si>
  <si>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</si>
  <si>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</si>
  <si>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</si>
  <si>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</si>
  <si>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</si>
  <si>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</si>
  <si>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</si>
  <si>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</si>
  <si>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</si>
  <si>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</si>
  <si>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</si>
  <si>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</si>
  <si>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</si>
  <si>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</si>
  <si>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</si>
  <si>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</si>
  <si>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</si>
  <si>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</si>
  <si>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</si>
  <si>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</si>
  <si>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</si>
  <si>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</si>
  <si>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</si>
  <si>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</si>
  <si>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</si>
  <si>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</si>
  <si>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</si>
  <si>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</si>
  <si>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</si>
  <si>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</si>
  <si>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</si>
  <si>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</si>
  <si>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</si>
  <si>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</si>
  <si>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</si>
  <si>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</si>
  <si>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</si>
  <si>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</si>
  <si>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</si>
  <si>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</si>
  <si>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</si>
  <si>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</si>
  <si>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</si>
  <si>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</si>
  <si>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</si>
  <si>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</si>
  <si>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</si>
  <si>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</si>
  <si>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</si>
  <si>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</si>
  <si>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</si>
  <si>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</si>
  <si>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</si>
  <si>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</si>
  <si>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</si>
  <si>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</si>
  <si>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</si>
  <si>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</si>
  <si>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</si>
  <si>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</si>
  <si>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</si>
  <si>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</si>
  <si>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</si>
  <si>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</si>
  <si>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</si>
  <si>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</si>
  <si>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</si>
  <si>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</si>
  <si>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</si>
  <si>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</si>
  <si>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</si>
  <si>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</si>
  <si>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</si>
  <si>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</si>
  <si>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</si>
  <si>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</si>
  <si>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</si>
  <si>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</si>
  <si>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</si>
  <si>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</si>
  <si>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</si>
  <si>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</si>
  <si>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</si>
  <si>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</si>
  <si>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</si>
  <si>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</si>
  <si>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</si>
  <si>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</si>
  <si>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</si>
  <si>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</si>
  <si>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</si>
  <si>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</si>
  <si>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</si>
  <si>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</si>
  <si>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</si>
  <si>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</si>
  <si>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</si>
  <si>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</si>
  <si>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</si>
  <si>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</si>
  <si>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</si>
  <si>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</si>
  <si>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</si>
  <si>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</si>
  <si>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</si>
  <si>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</si>
  <si>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</si>
  <si>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</si>
  <si>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</si>
  <si>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</si>
  <si>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</si>
  <si>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</si>
  <si>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</si>
  <si>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</si>
  <si>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</si>
  <si>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</si>
  <si>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</si>
  <si>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</si>
  <si>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</si>
  <si>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</si>
  <si>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</si>
  <si>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</si>
  <si>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</si>
  <si>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</si>
  <si>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</si>
  <si>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</si>
  <si>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</si>
  <si>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</si>
  <si>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</si>
  <si>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</si>
  <si>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</si>
  <si>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</si>
  <si>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</si>
  <si>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</si>
  <si>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</si>
  <si>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</si>
  <si>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</si>
  <si>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</si>
  <si>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</si>
  <si>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</si>
  <si>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</si>
  <si>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</si>
  <si>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</si>
  <si>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</si>
  <si>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</si>
  <si>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</si>
  <si>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</si>
  <si>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</si>
  <si>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</si>
  <si>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</si>
  <si>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</si>
  <si>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</si>
  <si>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</si>
  <si>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</si>
  <si>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</si>
  <si>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</si>
  <si>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</si>
  <si>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</si>
  <si>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</si>
  <si>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</si>
  <si>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</si>
  <si>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</si>
  <si>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</si>
  <si>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</si>
  <si>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</si>
  <si>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</si>
  <si>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</si>
  <si>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</si>
  <si>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</si>
  <si>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</si>
  <si>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</si>
  <si>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</si>
  <si>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</si>
  <si>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</si>
  <si>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</si>
  <si>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</si>
  <si>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</si>
  <si>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</si>
  <si>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</si>
  <si>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</si>
  <si>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</si>
  <si>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</si>
  <si>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</si>
  <si>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</si>
  <si>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</si>
  <si>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</si>
  <si>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</si>
  <si>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</si>
  <si>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</si>
  <si>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</si>
  <si>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</si>
  <si>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</si>
  <si>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</si>
  <si>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</si>
  <si>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</si>
  <si>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</si>
  <si>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</si>
  <si>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</si>
  <si>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</si>
  <si>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</si>
  <si>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</si>
  <si>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</si>
  <si>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</si>
  <si>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</si>
  <si>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</si>
  <si>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</si>
  <si>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</si>
  <si>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</si>
  <si>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</si>
  <si>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</si>
  <si>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</si>
  <si>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</si>
  <si>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</si>
  <si>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</si>
  <si>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</si>
  <si>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</si>
  <si>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</si>
  <si>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</si>
  <si>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</si>
  <si>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</si>
  <si>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</si>
  <si>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</si>
  <si>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</si>
  <si>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</si>
  <si>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</si>
  <si>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</si>
  <si>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</si>
  <si>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</si>
  <si>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</si>
  <si>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</si>
  <si>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</si>
  <si>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</si>
  <si>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</si>
  <si>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</si>
  <si>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</si>
  <si>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</si>
  <si>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</si>
  <si>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</si>
  <si>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</si>
  <si>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</si>
  <si>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</si>
  <si>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</si>
  <si>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</si>
  <si>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</si>
  <si>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</si>
  <si>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</si>
  <si>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</si>
  <si>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</si>
  <si>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</si>
  <si>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</si>
  <si>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</si>
  <si>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</si>
  <si>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</si>
  <si>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</si>
  <si>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</si>
  <si>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</si>
  <si>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</si>
  <si>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</si>
  <si>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</si>
  <si>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</si>
  <si>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</si>
  <si>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</si>
  <si>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</si>
  <si>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</si>
  <si>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</si>
  <si>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</si>
  <si>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</si>
  <si>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</si>
  <si>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</si>
  <si>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</si>
  <si>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</si>
  <si>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</si>
  <si>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</si>
  <si>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</si>
  <si>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</si>
  <si>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</si>
  <si>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</si>
  <si>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</si>
  <si>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</si>
  <si>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</si>
  <si>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</si>
  <si>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</si>
  <si>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</si>
  <si>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</si>
  <si>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</si>
  <si>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</si>
  <si>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</si>
  <si>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</si>
  <si>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</si>
  <si>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</si>
  <si>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</si>
  <si>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</si>
  <si>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</si>
  <si>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</si>
  <si>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</si>
  <si>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</si>
  <si>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</si>
  <si>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</si>
  <si>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</si>
  <si>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</si>
  <si>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</si>
  <si>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</si>
  <si>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</si>
  <si>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</si>
  <si>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</si>
  <si>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</si>
  <si>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</si>
  <si>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</si>
  <si>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</si>
  <si>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</si>
  <si>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</si>
  <si>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</si>
  <si>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</si>
  <si>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</si>
  <si>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</si>
  <si>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</si>
  <si>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</si>
  <si>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</si>
  <si>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</si>
  <si>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</si>
  <si>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</si>
  <si>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</si>
  <si>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</si>
  <si>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</si>
  <si>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</si>
  <si>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</si>
  <si>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</si>
  <si>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</si>
  <si>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</si>
  <si>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</si>
  <si>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</si>
  <si>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</si>
  <si>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</si>
  <si>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</si>
  <si>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</si>
  <si>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</si>
  <si>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</si>
  <si>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</si>
  <si>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</si>
  <si>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</si>
  <si>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</si>
  <si>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</si>
  <si>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</si>
  <si>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</si>
  <si>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</si>
  <si>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</si>
  <si>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</si>
  <si>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</si>
  <si>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</si>
  <si>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</si>
  <si>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</si>
  <si>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</si>
  <si>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</si>
  <si>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</si>
  <si>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</si>
  <si>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</si>
  <si>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</si>
  <si>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</si>
  <si>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</si>
  <si>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</si>
  <si>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</si>
  <si>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</si>
  <si>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</si>
  <si>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</si>
  <si>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</si>
  <si>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</si>
  <si>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</si>
  <si>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</si>
  <si>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</si>
  <si>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</si>
  <si>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</si>
  <si>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</si>
  <si>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</si>
  <si>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</si>
  <si>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</si>
  <si>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</si>
  <si>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</si>
  <si>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</si>
  <si>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</si>
  <si>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</si>
  <si>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</si>
  <si>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</si>
  <si>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</si>
  <si>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</si>
  <si>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</si>
  <si>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</si>
  <si>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</si>
  <si>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</si>
  <si>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</si>
  <si>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</si>
  <si>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</si>
  <si>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</si>
  <si>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</si>
  <si>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</si>
  <si>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</si>
  <si>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</si>
  <si>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</si>
  <si>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</si>
  <si>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</si>
  <si>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</si>
  <si>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</si>
  <si>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</si>
  <si>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</si>
  <si>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</si>
  <si>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</si>
  <si>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</si>
  <si>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</si>
  <si>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</si>
  <si>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</si>
  <si>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</si>
  <si>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</si>
  <si>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</si>
  <si>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</si>
  <si>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</si>
  <si>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</si>
  <si>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</si>
  <si>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</si>
  <si>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</si>
  <si>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</si>
  <si>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</si>
  <si>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</si>
  <si>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</si>
  <si>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</si>
  <si>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</si>
  <si>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</si>
  <si>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</si>
  <si>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</si>
  <si>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</si>
  <si>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</si>
  <si>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</si>
  <si>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</si>
  <si>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</si>
  <si>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</si>
  <si>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</si>
  <si>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</si>
  <si>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</si>
  <si>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</si>
  <si>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</si>
  <si>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</si>
  <si>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</si>
  <si>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</si>
  <si>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</si>
  <si>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</si>
  <si>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</si>
  <si>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</si>
  <si>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</si>
  <si>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</si>
  <si>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</si>
  <si>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</si>
  <si>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</si>
  <si>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</si>
  <si>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</si>
  <si>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</si>
  <si>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</si>
  <si>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</si>
  <si>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</si>
  <si>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</si>
  <si>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</si>
  <si>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</si>
  <si>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</si>
  <si>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</si>
  <si>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</si>
  <si>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</si>
  <si>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</si>
  <si>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</si>
  <si>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</si>
  <si>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</si>
  <si>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</si>
  <si>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</si>
  <si>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</si>
  <si>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</si>
  <si>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</si>
  <si>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</si>
  <si>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</si>
  <si>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</si>
  <si>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</si>
  <si>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</si>
  <si>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</si>
  <si>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</si>
  <si>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</si>
  <si>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</si>
  <si>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</si>
  <si>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</si>
  <si>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</si>
  <si>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</si>
  <si>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</si>
  <si>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</si>
  <si>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</si>
  <si>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</si>
  <si>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</si>
  <si>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</si>
  <si>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</si>
  <si>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</si>
  <si>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</si>
  <si>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</si>
  <si>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</si>
  <si>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</si>
  <si>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</si>
  <si>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</si>
  <si>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</si>
  <si>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</si>
  <si>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</si>
  <si>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</si>
  <si>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</si>
  <si>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</si>
  <si>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</si>
  <si>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</si>
  <si>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</si>
  <si>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</si>
  <si>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</si>
  <si>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</si>
  <si>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</si>
  <si>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</si>
  <si>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</si>
  <si>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</si>
  <si>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</si>
  <si>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</si>
  <si>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</si>
  <si>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</si>
  <si>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</si>
  <si>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</si>
  <si>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</si>
  <si>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</si>
  <si>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</si>
  <si>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</si>
  <si>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</si>
  <si>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</si>
  <si>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</si>
  <si>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</si>
  <si>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</si>
  <si>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</si>
  <si>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</si>
  <si>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</si>
  <si>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</si>
  <si>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</si>
  <si>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</si>
  <si>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</si>
  <si>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</si>
  <si>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</si>
  <si>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</si>
  <si>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</si>
  <si>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</si>
  <si>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</si>
  <si>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</si>
  <si>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</si>
  <si>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</si>
  <si>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</si>
  <si>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</si>
  <si>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</si>
  <si>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</si>
  <si>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</si>
  <si>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</si>
  <si>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</si>
  <si>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</si>
  <si>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</si>
  <si>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</si>
  <si>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</si>
  <si>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</si>
  <si>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</si>
  <si>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</si>
  <si>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</si>
  <si>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</si>
  <si>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</si>
  <si>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</si>
  <si>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</si>
  <si>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</si>
  <si>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</si>
  <si>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</si>
  <si>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</si>
  <si>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</si>
  <si>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</si>
  <si>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</si>
  <si>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</si>
  <si>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</si>
  <si>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</si>
  <si>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</si>
  <si>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</si>
  <si>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</si>
  <si>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</si>
  <si>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</si>
  <si>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</si>
  <si>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</si>
  <si>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</si>
  <si>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</si>
  <si>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</si>
  <si>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</si>
  <si>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</si>
  <si>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</si>
  <si>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</si>
  <si>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</si>
  <si>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</si>
  <si>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</si>
  <si>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</si>
  <si>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</si>
  <si>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</si>
  <si>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</si>
  <si>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</si>
  <si>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</si>
  <si>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</si>
  <si>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</si>
  <si>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</si>
  <si>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</si>
  <si>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</si>
  <si>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</si>
  <si>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</si>
  <si>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</si>
  <si>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</si>
  <si>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</si>
  <si>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</si>
  <si>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</si>
  <si>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</si>
  <si>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</si>
  <si>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</si>
  <si>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</si>
  <si>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</si>
  <si>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</si>
  <si>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</si>
  <si>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</si>
  <si>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</si>
  <si>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</si>
  <si>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</si>
  <si>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</si>
  <si>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</si>
  <si>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</si>
  <si>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</si>
  <si>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</si>
  <si>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</si>
  <si>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</si>
  <si>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</si>
  <si>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</si>
  <si>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</si>
  <si>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</si>
  <si>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</si>
  <si>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</si>
  <si>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</si>
  <si>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</si>
  <si>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</si>
  <si>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</si>
  <si>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</si>
  <si>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</si>
  <si>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</si>
  <si>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</si>
  <si>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</si>
  <si>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</si>
  <si>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</si>
  <si>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</si>
  <si>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</si>
  <si>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</si>
  <si>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</si>
  <si>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</si>
  <si>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</si>
  <si>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</si>
  <si>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</si>
  <si>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</si>
  <si>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</si>
  <si>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</si>
  <si>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</si>
  <si>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</si>
  <si>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</si>
  <si>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</si>
  <si>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</si>
  <si>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</si>
  <si>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</si>
  <si>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</si>
  <si>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</si>
  <si>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</si>
  <si>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</si>
  <si>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</si>
  <si>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</si>
  <si>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</si>
  <si>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</si>
  <si>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</si>
  <si>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</si>
  <si>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</si>
  <si>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</si>
  <si>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</si>
  <si>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</si>
  <si>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</si>
  <si>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</si>
  <si>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</si>
  <si>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</si>
  <si>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</si>
  <si>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</si>
  <si>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</si>
  <si>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</si>
  <si>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</si>
  <si>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</si>
  <si>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</si>
  <si>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</si>
  <si>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</si>
  <si>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</si>
  <si>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</si>
  <si>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</si>
  <si>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</si>
  <si>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</si>
  <si>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</si>
  <si>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</si>
  <si>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</si>
  <si>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</si>
  <si>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</si>
  <si>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</si>
  <si>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</si>
  <si>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</si>
  <si>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</si>
  <si>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</si>
  <si>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</si>
  <si>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</si>
  <si>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</si>
  <si>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</si>
  <si>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</si>
  <si>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</si>
  <si>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</si>
  <si>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</si>
  <si>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</si>
  <si>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</si>
  <si>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</si>
  <si>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</si>
  <si>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</si>
  <si>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</si>
  <si>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</si>
  <si>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</si>
  <si>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</si>
  <si>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</si>
  <si>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</si>
  <si>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</si>
  <si>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</si>
  <si>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</si>
  <si>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</si>
  <si>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</si>
  <si>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</si>
  <si>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</si>
  <si>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</si>
  <si>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</si>
  <si>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</si>
  <si>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</si>
  <si>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</si>
  <si>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</si>
  <si>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</si>
  <si>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</si>
  <si>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</si>
  <si>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</si>
  <si>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</si>
  <si>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</si>
  <si>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</si>
  <si>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</si>
  <si>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</si>
  <si>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</si>
  <si>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</si>
  <si>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</si>
  <si>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</si>
  <si>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</si>
  <si>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</si>
  <si>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</si>
  <si>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</si>
  <si>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</si>
  <si>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</si>
  <si>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</si>
  <si>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</si>
  <si>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</si>
  <si>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</si>
  <si>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</si>
  <si>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</si>
  <si>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</si>
  <si>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</si>
  <si>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</si>
  <si>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</si>
  <si>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</si>
  <si>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</si>
  <si>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</si>
  <si>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</si>
  <si>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</si>
  <si>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</si>
  <si>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</si>
  <si>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</si>
  <si>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</si>
  <si>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</si>
  <si>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</si>
  <si>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</si>
  <si>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</si>
  <si>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</si>
  <si>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</si>
  <si>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</si>
  <si>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</si>
  <si>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</si>
  <si>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</si>
  <si>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</si>
  <si>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</si>
  <si>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</si>
  <si>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</si>
  <si>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</si>
  <si>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</si>
  <si>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</si>
  <si>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</si>
  <si>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</si>
  <si>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</si>
  <si>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</si>
  <si>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</si>
  <si>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</si>
  <si>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</si>
  <si>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</si>
  <si>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</si>
  <si>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</si>
  <si>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</si>
  <si>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</si>
  <si>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</si>
  <si>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</si>
  <si>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</si>
  <si>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</si>
  <si>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</si>
  <si>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</si>
  <si>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</si>
  <si>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</si>
  <si>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</si>
  <si>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</si>
  <si>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</si>
  <si>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</si>
  <si>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</si>
  <si>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</si>
  <si>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</si>
  <si>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</si>
  <si>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</si>
  <si>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</si>
  <si>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</si>
  <si>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</si>
  <si>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</si>
  <si>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</si>
  <si>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</si>
  <si>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</si>
  <si>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</si>
  <si>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</si>
  <si>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</si>
  <si>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</si>
  <si>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</si>
  <si>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</si>
  <si>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</si>
  <si>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</si>
  <si>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</si>
  <si>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</si>
  <si>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</si>
  <si>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</si>
  <si>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</si>
  <si>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</si>
  <si>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</si>
  <si>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</si>
  <si>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</si>
  <si>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</si>
  <si>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</si>
  <si>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</si>
  <si>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</si>
  <si>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</si>
  <si>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</si>
  <si>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</si>
  <si>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</si>
  <si>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</si>
  <si>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</si>
  <si>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</si>
  <si>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</si>
  <si>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</si>
  <si>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</si>
  <si>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</si>
  <si>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</si>
  <si>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</si>
  <si>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</si>
  <si>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</si>
  <si>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</si>
  <si>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</si>
  <si>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</si>
  <si>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</si>
  <si>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</si>
  <si>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</si>
  <si>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</si>
  <si>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</si>
  <si>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</si>
  <si>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</si>
  <si>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</si>
  <si>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</si>
  <si>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</si>
  <si>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</si>
  <si>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</si>
  <si>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</si>
  <si>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</si>
  <si>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</si>
  <si>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</si>
  <si>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</si>
  <si>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</si>
  <si>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</si>
  <si>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</si>
  <si>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</si>
  <si>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</si>
  <si>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</si>
  <si>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</si>
  <si>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</si>
  <si>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</si>
  <si>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</si>
  <si>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</si>
  <si>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</si>
  <si>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</si>
  <si>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</si>
  <si>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</si>
  <si>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</si>
  <si>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</si>
  <si>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</si>
  <si>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</si>
  <si>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</si>
  <si>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</si>
  <si>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</si>
  <si>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</si>
  <si>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</si>
  <si>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</si>
  <si>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</si>
  <si>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</si>
  <si>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</si>
  <si>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</si>
  <si>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</si>
  <si>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</si>
  <si>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</si>
  <si>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</si>
  <si>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</si>
  <si>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</si>
  <si>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</si>
  <si>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</si>
  <si>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</si>
  <si>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</si>
  <si>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</si>
  <si>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</si>
  <si>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</si>
  <si>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</si>
  <si>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</si>
  <si>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</si>
  <si>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</si>
  <si>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</si>
  <si>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</si>
  <si>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</si>
  <si>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</si>
  <si>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</si>
  <si>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</si>
  <si>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</si>
  <si>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</si>
  <si>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</si>
  <si>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</si>
  <si>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</si>
  <si>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</si>
  <si>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</si>
  <si>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</si>
  <si>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</si>
  <si>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</si>
  <si>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</si>
  <si>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</si>
  <si>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</si>
  <si>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</si>
  <si>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</si>
  <si>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</si>
  <si>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</si>
  <si>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</si>
  <si>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</si>
  <si>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</si>
  <si>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</si>
  <si>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</si>
  <si>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</si>
  <si>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</si>
  <si>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</si>
  <si>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</si>
  <si>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</si>
  <si>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</si>
  <si>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</si>
  <si>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</si>
  <si>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</si>
  <si>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</si>
  <si>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</si>
  <si>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</si>
  <si>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</si>
  <si>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</si>
  <si>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</si>
  <si>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</si>
  <si>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</si>
  <si>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</si>
  <si>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</si>
  <si>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</si>
  <si>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</si>
  <si>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</si>
  <si>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</si>
  <si>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</si>
  <si>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</si>
  <si>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</si>
  <si>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</si>
  <si>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</si>
  <si>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</si>
  <si>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</si>
  <si>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</si>
  <si>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</si>
  <si>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</si>
  <si>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</si>
  <si>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</si>
  <si>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</si>
  <si>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</si>
  <si>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</si>
  <si>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</si>
  <si>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</si>
  <si>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</si>
  <si>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</si>
  <si>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</si>
  <si>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</si>
  <si>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</si>
  <si>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</si>
  <si>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</si>
  <si>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</si>
  <si>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</si>
  <si>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</si>
  <si>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</si>
  <si>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</si>
  <si>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</si>
  <si>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</si>
  <si>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</si>
  <si>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</si>
  <si>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</si>
  <si>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</si>
  <si>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</si>
  <si>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</si>
  <si>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</si>
  <si>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</si>
  <si>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</si>
  <si>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</si>
  <si>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</si>
  <si>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</si>
  <si>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</si>
  <si>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</si>
  <si>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</si>
  <si>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</si>
  <si>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</si>
  <si>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</si>
  <si>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</si>
  <si>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</si>
  <si>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</si>
  <si>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</si>
  <si>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</si>
  <si>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</si>
  <si>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</si>
  <si>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</si>
  <si>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</si>
  <si>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</si>
  <si>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</si>
  <si>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</si>
  <si>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</si>
  <si>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</si>
  <si>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</si>
  <si>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</si>
  <si>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</si>
  <si>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</si>
  <si>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</si>
  <si>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</si>
  <si>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</si>
  <si>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</si>
  <si>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</si>
  <si>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</si>
  <si>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</si>
  <si>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</si>
  <si>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</si>
  <si>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</si>
  <si>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</si>
  <si>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</si>
  <si>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</si>
  <si>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</si>
  <si>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</si>
  <si>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</si>
  <si>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</si>
  <si>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</si>
  <si>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</si>
  <si>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</si>
  <si>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</si>
  <si>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</si>
  <si>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</si>
  <si>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</si>
  <si>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</si>
  <si>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</si>
  <si>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</si>
  <si>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</si>
  <si>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</si>
  <si>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</si>
  <si>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</si>
  <si>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</si>
  <si>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</si>
  <si>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</si>
  <si>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</si>
  <si>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</si>
  <si>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</si>
  <si>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</si>
  <si>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</si>
  <si>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</si>
  <si>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</si>
  <si>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</si>
  <si>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</si>
  <si>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</si>
  <si>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</si>
  <si>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</si>
  <si>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</si>
  <si>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</si>
  <si>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</si>
  <si>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</si>
  <si>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</si>
  <si>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</si>
  <si>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</si>
  <si>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</si>
  <si>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</si>
  <si>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</si>
  <si>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</si>
  <si>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</si>
  <si>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</si>
  <si>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</si>
  <si>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</si>
  <si>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</si>
  <si>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</si>
  <si>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</si>
  <si>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</si>
  <si>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</si>
  <si>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</si>
  <si>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</si>
  <si>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</si>
  <si>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</si>
  <si>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</si>
  <si>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</si>
  <si>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</si>
  <si>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</si>
  <si>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</si>
  <si>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</si>
  <si>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</si>
  <si>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</si>
  <si>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</si>
  <si>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</si>
  <si>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</si>
  <si>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</si>
  <si>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</si>
  <si>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</si>
  <si>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</si>
  <si>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</si>
  <si>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</si>
  <si>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</si>
  <si>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</si>
  <si>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</si>
  <si>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</si>
  <si>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</si>
  <si>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</si>
  <si>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</si>
  <si>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</si>
  <si>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</si>
  <si>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</si>
  <si>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</si>
  <si>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</si>
  <si>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</si>
  <si>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</si>
  <si>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</si>
  <si>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</si>
  <si>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</si>
  <si>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</si>
  <si>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</si>
  <si>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</si>
  <si>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</si>
  <si>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</si>
  <si>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</si>
  <si>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</si>
  <si>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</si>
  <si>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</si>
  <si>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</si>
  <si>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</si>
  <si>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</si>
  <si>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</si>
  <si>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</si>
  <si>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</si>
  <si>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</si>
  <si>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</si>
  <si>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</si>
  <si>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</si>
  <si>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</si>
  <si>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</si>
  <si>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</si>
  <si>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</si>
  <si>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</si>
  <si>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</si>
  <si>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</si>
  <si>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</si>
  <si>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</si>
  <si>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</si>
  <si>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</si>
  <si>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</si>
  <si>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</si>
  <si>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</si>
  <si>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</si>
  <si>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</si>
  <si>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</si>
  <si>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</si>
  <si>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</si>
  <si>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</si>
  <si>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</si>
  <si>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</si>
  <si>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</si>
  <si>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</si>
  <si>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</si>
  <si>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</si>
  <si>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</si>
  <si>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</si>
  <si>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</si>
  <si>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</si>
  <si>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</si>
  <si>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</si>
  <si>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</si>
  <si>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</si>
  <si>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</si>
  <si>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</si>
  <si>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</si>
  <si>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</si>
  <si>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</si>
  <si>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</si>
  <si>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</si>
  <si>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</si>
  <si>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</si>
  <si>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</si>
  <si>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</si>
  <si>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</si>
  <si>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</si>
  <si>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</si>
  <si>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</si>
  <si>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</si>
  <si>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</si>
  <si>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</si>
  <si>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</si>
  <si>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</si>
  <si>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</si>
  <si>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</si>
  <si>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</si>
  <si>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</si>
  <si>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</si>
  <si>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</si>
  <si>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</si>
  <si>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</si>
  <si>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</si>
  <si>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</si>
  <si>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</si>
  <si>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</si>
  <si>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</si>
  <si>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</si>
  <si>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</si>
  <si>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</si>
  <si>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</si>
  <si>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</si>
  <si>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</si>
  <si>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</si>
  <si>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</si>
  <si>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</si>
  <si>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</si>
  <si>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</si>
  <si>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</si>
  <si>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</si>
  <si>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</si>
  <si>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</si>
  <si>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</si>
  <si>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</si>
  <si>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</si>
  <si>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</si>
  <si>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</si>
  <si>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</si>
  <si>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</si>
  <si>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</si>
  <si>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</si>
  <si>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</si>
  <si>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</si>
  <si>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</si>
  <si>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</si>
  <si>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</si>
  <si>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</si>
  <si>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</si>
  <si>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</si>
  <si>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</si>
  <si>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</si>
  <si>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</si>
  <si>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</si>
  <si>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</si>
  <si>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</si>
  <si>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</si>
  <si>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</si>
  <si>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</si>
  <si>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</si>
  <si>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</si>
  <si>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</si>
  <si>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</si>
  <si>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</si>
  <si>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</si>
  <si>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</si>
  <si>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</si>
  <si>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</si>
  <si>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</si>
  <si>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</si>
  <si>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</si>
  <si>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</si>
  <si>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</si>
  <si>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</si>
  <si>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</si>
  <si>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</si>
  <si>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</si>
  <si>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</si>
  <si>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</si>
  <si>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</si>
  <si>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</si>
  <si>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</si>
  <si>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</si>
  <si>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</si>
  <si>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</si>
  <si>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</si>
  <si>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</si>
  <si>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</si>
  <si>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</si>
  <si>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</si>
  <si>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</si>
  <si>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</si>
  <si>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</si>
  <si>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</si>
  <si>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</si>
  <si>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</si>
  <si>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</si>
  <si>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</si>
  <si>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</si>
  <si>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</si>
  <si>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</si>
  <si>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</si>
  <si>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</si>
  <si>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</si>
  <si>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</si>
  <si>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</si>
  <si>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</si>
  <si>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</si>
  <si>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</si>
  <si>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</si>
  <si>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</si>
  <si>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</si>
  <si>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</si>
  <si>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</si>
  <si>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</si>
  <si>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</si>
  <si>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</si>
  <si>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</si>
  <si>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</si>
  <si>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</si>
  <si>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</si>
  <si>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</si>
  <si>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</si>
  <si>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</si>
  <si>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</si>
  <si>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</si>
  <si>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</si>
  <si>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</si>
  <si>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</si>
  <si>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</si>
  <si>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</si>
  <si>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</si>
  <si>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</si>
  <si>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</si>
  <si>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</si>
  <si>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</si>
  <si>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</si>
  <si>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</si>
  <si>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</si>
  <si>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</si>
  <si>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</si>
  <si>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</si>
  <si>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</si>
  <si>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</si>
  <si>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</si>
  <si>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</si>
  <si>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</si>
  <si>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</si>
  <si>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</si>
  <si>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</si>
  <si>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</si>
  <si>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</si>
  <si>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</si>
  <si>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</si>
  <si>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</si>
  <si>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</si>
  <si>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</si>
  <si>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</si>
  <si>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</si>
  <si>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</si>
  <si>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</si>
  <si>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</si>
  <si>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</si>
  <si>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</si>
  <si>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</si>
  <si>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</si>
  <si>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</si>
  <si>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</si>
  <si>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</si>
  <si>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</si>
  <si>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</si>
  <si>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</si>
  <si>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</si>
  <si>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</si>
  <si>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</si>
  <si>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</si>
  <si>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</si>
  <si>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</si>
  <si>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</si>
  <si>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</si>
  <si>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</si>
  <si>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</si>
  <si>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</si>
  <si>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</si>
  <si>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</si>
  <si>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</si>
  <si>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</si>
  <si>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</si>
  <si>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</si>
  <si>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</si>
  <si>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</si>
  <si>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</si>
  <si>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</si>
  <si>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</si>
  <si>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</si>
  <si>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</si>
  <si>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</si>
  <si>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</si>
  <si>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</si>
  <si>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</si>
  <si>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</si>
  <si>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</si>
  <si>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</si>
  <si>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</si>
  <si>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</si>
  <si>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</si>
  <si>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</si>
  <si>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</si>
  <si>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</si>
  <si>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</si>
  <si>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</si>
  <si>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</si>
  <si>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</si>
  <si>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</si>
  <si>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</si>
  <si>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</si>
  <si>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</si>
  <si>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</si>
  <si>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</si>
  <si>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</si>
  <si>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</si>
  <si>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</si>
  <si>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</si>
  <si>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</si>
  <si>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</si>
  <si>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</si>
  <si>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</si>
  <si>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</si>
  <si>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</si>
  <si>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</si>
  <si>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</si>
  <si>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</si>
  <si>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</si>
  <si>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</si>
  <si>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</si>
  <si>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</si>
  <si>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</si>
  <si>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</si>
  <si>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</si>
  <si>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</si>
  <si>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</si>
  <si>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</si>
  <si>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</si>
  <si>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</si>
  <si>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</si>
  <si>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</si>
  <si>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</si>
  <si>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</si>
  <si>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</si>
  <si>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</si>
  <si>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</si>
  <si>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</si>
  <si>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</si>
  <si>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</si>
  <si>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</si>
  <si>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</si>
  <si>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</si>
  <si>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</si>
  <si>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</si>
  <si>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</si>
  <si>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</si>
  <si>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</si>
  <si>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</si>
  <si>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</si>
  <si>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</si>
  <si>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</si>
  <si>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</si>
  <si>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</si>
  <si>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</si>
  <si>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</si>
  <si>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</si>
  <si>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</si>
  <si>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</si>
  <si>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</si>
  <si>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</si>
  <si>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</si>
  <si>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</si>
  <si>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</si>
  <si>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</si>
  <si>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</si>
  <si>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</si>
  <si>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</si>
  <si>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</si>
  <si>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</si>
  <si>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</si>
  <si>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</si>
  <si>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</si>
  <si>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</si>
  <si>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</si>
  <si>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</si>
  <si>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</si>
  <si>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</si>
  <si>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</si>
  <si>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</si>
  <si>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</si>
  <si>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</si>
  <si>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</si>
  <si>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</si>
  <si>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</si>
  <si>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</si>
  <si>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</si>
  <si>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</si>
  <si>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</si>
  <si>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</si>
  <si>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</si>
  <si>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</si>
  <si>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</si>
  <si>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</si>
  <si>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</si>
  <si>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</si>
  <si>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</si>
  <si>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</si>
  <si>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</si>
  <si>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</si>
  <si>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</si>
  <si>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</si>
  <si>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</si>
  <si>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</si>
  <si>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</si>
  <si>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</si>
  <si>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</si>
  <si>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</si>
  <si>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</si>
  <si>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</si>
  <si>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</si>
  <si>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</si>
  <si>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</si>
  <si>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</si>
  <si>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</si>
  <si>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</si>
  <si>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</si>
  <si>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</si>
  <si>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</si>
  <si>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</si>
  <si>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</si>
  <si>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</si>
  <si>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</si>
  <si>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</si>
  <si>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</si>
  <si>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</si>
  <si>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</si>
  <si>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</si>
  <si>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</si>
  <si>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</si>
  <si>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</si>
  <si>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</si>
  <si>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</si>
  <si>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</si>
  <si>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</si>
  <si>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</si>
  <si>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</si>
  <si>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</si>
  <si>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</si>
  <si>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</si>
  <si>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</si>
  <si>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</si>
  <si>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</si>
  <si>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</si>
  <si>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</si>
  <si>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</si>
  <si>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</si>
  <si>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</si>
  <si>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</si>
  <si>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</si>
  <si>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</si>
  <si>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</si>
  <si>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</si>
  <si>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</si>
  <si>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</si>
  <si>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</si>
  <si>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</si>
  <si>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</si>
  <si>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</si>
  <si>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</si>
  <si>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</si>
  <si>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</si>
  <si>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</si>
  <si>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</si>
  <si>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</si>
  <si>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</si>
  <si>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</si>
  <si>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</si>
  <si>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</si>
  <si>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</si>
  <si>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</si>
  <si>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</si>
  <si>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</si>
  <si>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</si>
  <si>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</si>
  <si>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</si>
  <si>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</si>
  <si>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</si>
  <si>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</si>
  <si>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</si>
  <si>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</si>
  <si>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</si>
  <si>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</si>
  <si>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</si>
  <si>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</si>
  <si>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</si>
  <si>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</si>
  <si>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</si>
  <si>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</si>
  <si>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</si>
  <si>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</si>
  <si>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</si>
  <si>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</si>
  <si>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</si>
  <si>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</si>
  <si>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</si>
  <si>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</si>
  <si>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</si>
  <si>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</si>
  <si>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</si>
  <si>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</si>
  <si>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</si>
  <si>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</si>
  <si>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</si>
  <si>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</si>
  <si>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</si>
  <si>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</si>
  <si>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</si>
  <si>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</si>
  <si>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</si>
  <si>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</si>
  <si>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</si>
  <si>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</si>
  <si>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</si>
  <si>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</si>
  <si>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</si>
  <si>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</si>
  <si>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</si>
  <si>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</si>
  <si>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</si>
  <si>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</si>
  <si>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</si>
  <si>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</si>
  <si>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</si>
  <si>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</si>
  <si>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</si>
  <si>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</si>
  <si>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</si>
  <si>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</si>
  <si>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</si>
  <si>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</si>
  <si>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</si>
  <si>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</si>
  <si>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</si>
  <si>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</si>
  <si>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</si>
  <si>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</si>
  <si>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</si>
  <si>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</si>
  <si>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</si>
  <si>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</si>
  <si>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</si>
  <si>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</si>
  <si>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</si>
  <si>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</si>
  <si>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</si>
  <si>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</si>
  <si>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</si>
  <si>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</si>
  <si>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</si>
  <si>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</si>
  <si>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</si>
  <si>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</si>
  <si>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</si>
  <si>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</si>
  <si>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</si>
  <si>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</si>
  <si>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</si>
  <si>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</si>
  <si>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</si>
  <si>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</si>
  <si>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</si>
  <si>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</si>
  <si>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</si>
  <si>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</si>
  <si>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</si>
  <si>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</si>
  <si>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</si>
  <si>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</si>
  <si>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</si>
  <si>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</si>
  <si>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</si>
  <si>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</si>
  <si>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</si>
  <si>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</si>
  <si>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</si>
  <si>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</si>
  <si>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</si>
  <si>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</si>
  <si>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</si>
  <si>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</si>
  <si>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</si>
  <si>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</si>
  <si>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</si>
  <si>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</si>
  <si>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</si>
  <si>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</si>
  <si>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</si>
  <si>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</si>
  <si>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</si>
  <si>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</si>
  <si>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</si>
  <si>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</si>
  <si>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</si>
  <si>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</si>
  <si>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</si>
  <si>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</si>
  <si>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</si>
  <si>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</si>
  <si>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</si>
  <si>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</si>
  <si>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</si>
  <si>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</si>
  <si>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</si>
  <si>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</si>
  <si>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</si>
  <si>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</si>
  <si>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</si>
  <si>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</si>
  <si>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</si>
  <si>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</si>
  <si>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</si>
  <si>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</si>
  <si>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</si>
  <si>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</si>
  <si>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</si>
  <si>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</si>
  <si>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</si>
  <si>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</si>
  <si>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</si>
  <si>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</si>
  <si>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</si>
  <si>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</si>
  <si>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</si>
  <si>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</si>
  <si>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</si>
  <si>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</si>
  <si>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</si>
  <si>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</si>
  <si>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</si>
  <si>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</si>
  <si>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</si>
  <si>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</si>
  <si>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</si>
  <si>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</si>
  <si>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</si>
  <si>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</si>
  <si>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</si>
  <si>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</si>
  <si>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</si>
  <si>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</si>
  <si>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</si>
  <si>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</si>
  <si>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</si>
  <si>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</si>
  <si>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</si>
  <si>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</si>
  <si>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</si>
  <si>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</si>
  <si>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</si>
  <si>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</si>
  <si>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</si>
  <si>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</si>
  <si>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</si>
  <si>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</si>
  <si>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</si>
  <si>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</si>
  <si>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</si>
  <si>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</si>
  <si>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</si>
  <si>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</si>
  <si>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</si>
  <si>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</si>
  <si>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</si>
  <si>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</si>
  <si>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</si>
  <si>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</si>
  <si>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</si>
  <si>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</si>
  <si>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</si>
  <si>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</si>
  <si>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</si>
  <si>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</si>
  <si>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</si>
  <si>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</si>
  <si>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</si>
  <si>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</si>
  <si>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</si>
  <si>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</si>
  <si>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</si>
  <si>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</si>
  <si>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</si>
  <si>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</si>
  <si>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</si>
  <si>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</si>
  <si>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</si>
  <si>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</si>
  <si>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</si>
  <si>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</si>
  <si>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</si>
  <si>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</si>
  <si>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</si>
  <si>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</si>
  <si>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</si>
  <si>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</si>
  <si>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</si>
  <si>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</si>
  <si>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</si>
  <si>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</si>
  <si>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</si>
  <si>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</si>
  <si>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</si>
  <si>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</si>
  <si>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</si>
  <si>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</si>
  <si>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</si>
  <si>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</si>
  <si>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</si>
  <si>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</si>
  <si>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</si>
  <si>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</si>
  <si>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</si>
  <si>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</si>
  <si>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</si>
  <si>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</si>
  <si>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</si>
  <si>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</si>
  <si>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</si>
  <si>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</si>
  <si>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</si>
  <si>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</si>
  <si>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</si>
  <si>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</si>
  <si>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</si>
  <si>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</si>
  <si>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</si>
  <si>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</si>
  <si>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</si>
  <si>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</si>
  <si>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</si>
  <si>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</si>
  <si>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</si>
  <si>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</si>
  <si>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</si>
  <si>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</si>
  <si>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</si>
  <si>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</si>
  <si>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</si>
  <si>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</si>
  <si>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</si>
  <si>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</si>
  <si>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</si>
  <si>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</si>
  <si>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</si>
  <si>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</si>
  <si>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</si>
  <si>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</si>
  <si>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</si>
  <si>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</si>
  <si>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</si>
  <si>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</si>
  <si>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</si>
  <si>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</si>
  <si>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</si>
  <si>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</si>
  <si>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</si>
  <si>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</si>
  <si>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</si>
  <si>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</si>
  <si>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</si>
  <si>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</si>
  <si>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</si>
  <si>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</si>
  <si>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</si>
  <si>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</si>
  <si>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</si>
  <si>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</si>
  <si>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</si>
  <si>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</si>
  <si>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</si>
  <si>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</si>
  <si>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</si>
  <si>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</si>
  <si>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</si>
  <si>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</si>
  <si>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</si>
  <si>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</si>
  <si>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</si>
  <si>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</si>
  <si>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</si>
  <si>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</si>
  <si>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</si>
  <si>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</si>
  <si>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</si>
  <si>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</si>
  <si>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</si>
  <si>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</si>
  <si>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</si>
  <si>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</si>
  <si>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</si>
  <si>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</si>
  <si>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</si>
  <si>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</si>
  <si>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</si>
  <si>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</si>
  <si>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</si>
  <si>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</si>
  <si>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</si>
  <si>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</si>
  <si>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</si>
  <si>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</si>
  <si>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</si>
  <si>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</si>
  <si>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</si>
  <si>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</si>
  <si>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</si>
  <si>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</si>
  <si>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</si>
  <si>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</si>
  <si>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</si>
  <si>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</si>
  <si>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</si>
  <si>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</si>
  <si>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</si>
  <si>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</si>
  <si>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</si>
  <si>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</si>
  <si>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</si>
  <si>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</si>
  <si>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</si>
  <si>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</si>
  <si>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</si>
  <si>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</si>
  <si>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</si>
  <si>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</si>
  <si>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</si>
  <si>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</si>
  <si>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</si>
  <si>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</si>
  <si>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</si>
  <si>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</si>
  <si>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</si>
  <si>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</si>
  <si>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</si>
  <si>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</si>
  <si>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</si>
  <si>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</si>
  <si>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</si>
  <si>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</si>
  <si>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</si>
  <si>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</si>
  <si>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</si>
  <si>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</si>
  <si>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</si>
  <si>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</si>
  <si>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</si>
  <si>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</si>
  <si>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</si>
  <si>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</si>
  <si>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</si>
  <si>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</si>
  <si>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</si>
  <si>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</si>
  <si>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</si>
  <si>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</si>
  <si>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</si>
  <si>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</si>
  <si>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</si>
  <si>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</si>
  <si>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</si>
  <si>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</si>
  <si>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</si>
  <si>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</si>
  <si>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</si>
  <si>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</si>
  <si>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</si>
  <si>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</si>
  <si>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</si>
  <si>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</si>
  <si>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</si>
  <si>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</si>
  <si>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</si>
  <si>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</si>
  <si>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</si>
  <si>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</si>
  <si>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</si>
  <si>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</si>
  <si>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</si>
  <si>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</si>
  <si>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</si>
  <si>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</si>
  <si>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</si>
  <si>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</si>
  <si>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</si>
  <si>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</si>
  <si>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</si>
  <si>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</si>
  <si>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</si>
  <si>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</si>
  <si>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</si>
  <si>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</si>
  <si>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</si>
  <si>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</si>
  <si>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</si>
  <si>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</si>
  <si>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</si>
  <si>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</si>
  <si>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</si>
  <si>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</si>
  <si>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</si>
  <si>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</si>
  <si>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</si>
  <si>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</si>
  <si>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</si>
  <si>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</si>
  <si>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</si>
  <si>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</si>
  <si>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</si>
  <si>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</si>
  <si>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</si>
  <si>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</si>
  <si>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</si>
  <si>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</si>
  <si>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</si>
  <si>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</si>
  <si>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</si>
  <si>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</si>
  <si>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</si>
  <si>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</si>
  <si>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</si>
  <si>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</si>
  <si>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</si>
  <si>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</si>
  <si>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</si>
  <si>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</si>
  <si>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</si>
  <si>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</si>
  <si>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</si>
  <si>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</si>
  <si>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</si>
  <si>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</si>
  <si>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</si>
  <si>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</si>
  <si>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</si>
  <si>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</si>
  <si>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</si>
  <si>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</si>
  <si>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</si>
  <si>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</si>
  <si>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</si>
  <si>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</si>
  <si>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</si>
  <si>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</si>
  <si>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</si>
  <si>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</si>
  <si>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</si>
  <si>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</si>
  <si>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</si>
  <si>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</si>
  <si>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</si>
  <si>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</si>
  <si>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</si>
  <si>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</si>
  <si>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</si>
  <si>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</si>
  <si>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</si>
  <si>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</si>
  <si>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</si>
  <si>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</si>
  <si>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</si>
  <si>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</si>
  <si>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</si>
  <si>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</si>
  <si>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</si>
  <si>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</si>
  <si>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</si>
  <si>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</si>
  <si>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</si>
  <si>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</si>
  <si>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</si>
  <si>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</si>
  <si>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</si>
  <si>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</si>
  <si>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</si>
  <si>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</si>
  <si>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</si>
  <si>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</si>
  <si>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</si>
  <si>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</si>
  <si>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</si>
  <si>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</si>
  <si>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</si>
  <si>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</si>
  <si>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</si>
  <si>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</si>
  <si>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</si>
  <si>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</si>
  <si>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</si>
  <si>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</si>
  <si>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</si>
  <si>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</si>
  <si>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</si>
  <si>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</si>
  <si>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</si>
  <si>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</si>
  <si>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</si>
  <si>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</si>
  <si>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</si>
  <si>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</si>
  <si>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</si>
  <si>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</si>
  <si>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</si>
  <si>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</si>
  <si>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</si>
  <si>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</si>
  <si>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</si>
  <si>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</si>
  <si>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</si>
  <si>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</si>
  <si>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</si>
  <si>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</si>
  <si>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</si>
  <si>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</si>
  <si>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</si>
  <si>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</si>
  <si>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</si>
  <si>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</si>
  <si>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</si>
  <si>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</si>
  <si>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</si>
  <si>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</si>
  <si>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</si>
  <si>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</si>
  <si>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</si>
  <si>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</si>
  <si>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</si>
  <si>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</si>
  <si>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</si>
  <si>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</si>
  <si>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</si>
  <si>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</si>
  <si>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</si>
  <si>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</si>
  <si>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</si>
  <si>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</si>
  <si>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</si>
  <si>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</si>
  <si>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</si>
  <si>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</si>
  <si>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</si>
  <si>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</si>
  <si>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</si>
  <si>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</si>
  <si>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</si>
  <si>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</si>
  <si>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</si>
  <si>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</si>
  <si>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</si>
  <si>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</si>
  <si>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</si>
  <si>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</si>
  <si>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</si>
  <si>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</si>
  <si>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</si>
  <si>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</si>
  <si>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</si>
  <si>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</si>
  <si>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</si>
  <si>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</si>
  <si>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</si>
  <si>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</si>
  <si>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</si>
  <si>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</si>
  <si>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</si>
  <si>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</si>
  <si>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</si>
  <si>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</si>
  <si>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</si>
  <si>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</si>
  <si>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</si>
  <si>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</si>
  <si>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</si>
  <si>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</si>
  <si>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</si>
  <si>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</si>
  <si>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</si>
  <si>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</si>
  <si>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</si>
  <si>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</si>
  <si>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</si>
  <si>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</si>
  <si>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</si>
  <si>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</si>
  <si>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</si>
  <si>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</si>
  <si>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</si>
  <si>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</si>
  <si>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</si>
  <si>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</si>
  <si>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</si>
  <si>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</si>
  <si>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</si>
  <si>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</si>
  <si>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</si>
  <si>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</si>
  <si>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</si>
  <si>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</si>
  <si>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</si>
  <si>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</si>
  <si>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</si>
  <si>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</si>
  <si>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</si>
  <si>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</si>
  <si>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</si>
  <si>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</si>
  <si>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</si>
  <si>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</si>
  <si>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</si>
  <si>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</si>
  <si>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</si>
  <si>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</si>
  <si>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</si>
  <si>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</si>
  <si>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</si>
  <si>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</si>
  <si>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</si>
  <si>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</si>
  <si>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</si>
  <si>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</si>
  <si>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</si>
  <si>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</si>
  <si>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</si>
  <si>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</si>
  <si>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</si>
  <si>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</si>
  <si>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</si>
  <si>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</si>
  <si>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</si>
  <si>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</si>
  <si>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</si>
  <si>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</si>
  <si>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</si>
  <si>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</si>
  <si>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</si>
  <si>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</si>
  <si>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</si>
  <si>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</si>
  <si>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</si>
  <si>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</si>
  <si>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</si>
  <si>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</si>
  <si>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</si>
  <si>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</si>
  <si>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</si>
  <si>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</si>
  <si>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</si>
  <si>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</si>
  <si>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</si>
  <si>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</si>
  <si>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</si>
  <si>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</si>
  <si>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</si>
  <si>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</si>
  <si>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</si>
  <si>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</si>
  <si>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</si>
  <si>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</si>
  <si>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</si>
  <si>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</si>
  <si>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</si>
  <si>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</si>
  <si>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</si>
  <si>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</si>
  <si>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</si>
  <si>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</si>
  <si>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</si>
  <si>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</si>
  <si>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</si>
  <si>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</si>
  <si>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</si>
  <si>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</si>
  <si>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</si>
  <si>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</si>
  <si>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</si>
  <si>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</si>
  <si>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</si>
  <si>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</si>
  <si>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</si>
  <si>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</si>
  <si>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</si>
  <si>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</si>
  <si>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</si>
  <si>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</si>
  <si>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</si>
  <si>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</si>
  <si>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</si>
  <si>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</si>
  <si>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</si>
  <si>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</si>
  <si>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</si>
  <si>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</si>
  <si>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</si>
  <si>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</si>
  <si>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</si>
  <si>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</si>
  <si>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</si>
  <si>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</si>
  <si>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</si>
  <si>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</si>
  <si>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</si>
  <si>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</si>
  <si>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</si>
  <si>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</si>
  <si>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</si>
  <si>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</si>
  <si>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</si>
  <si>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</si>
  <si>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</si>
  <si>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</si>
  <si>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</si>
  <si>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</si>
  <si>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</si>
  <si>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</si>
  <si>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</si>
  <si>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</si>
  <si>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</si>
  <si>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</si>
  <si>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</si>
  <si>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</si>
  <si>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</si>
  <si>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</si>
  <si>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</si>
  <si>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</si>
  <si>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</si>
  <si>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</si>
  <si>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</si>
  <si>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</si>
  <si>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</si>
  <si>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</si>
  <si>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</si>
  <si>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</si>
  <si>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</si>
  <si>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</si>
  <si>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</si>
  <si>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</si>
  <si>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</si>
  <si>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</si>
  <si>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</si>
  <si>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</si>
  <si>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</si>
  <si>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</si>
  <si>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</si>
  <si>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</si>
  <si>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</si>
  <si>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</si>
  <si>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</si>
  <si>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</si>
  <si>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</si>
  <si>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</si>
  <si>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</si>
  <si>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</si>
  <si>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</si>
  <si>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</si>
  <si>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</si>
  <si>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</si>
  <si>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</si>
  <si>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</si>
  <si>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</si>
  <si>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</si>
  <si>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</si>
  <si>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</si>
  <si>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</si>
  <si>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</si>
  <si>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</si>
  <si>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</si>
  <si>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</si>
  <si>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</si>
  <si>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</si>
  <si>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</si>
  <si>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</si>
  <si>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</si>
  <si>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</si>
  <si>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</si>
  <si>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</si>
  <si>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</si>
  <si>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</si>
  <si>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</si>
  <si>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</si>
  <si>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</si>
  <si>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</si>
  <si>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</si>
  <si>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</si>
  <si>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</si>
  <si>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</si>
  <si>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</si>
  <si>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</si>
  <si>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</si>
  <si>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</si>
  <si>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</si>
  <si>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</si>
  <si>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</si>
  <si>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</si>
  <si>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</si>
  <si>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</si>
  <si>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</si>
  <si>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</si>
  <si>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</si>
  <si>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</si>
  <si>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</si>
  <si>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</si>
  <si>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</si>
  <si>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</si>
  <si>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</si>
  <si>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</si>
  <si>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</si>
  <si>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</si>
  <si>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</si>
  <si>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</si>
  <si>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</si>
  <si>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</si>
  <si>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</si>
  <si>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</si>
  <si>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</si>
  <si>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</si>
  <si>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</si>
  <si>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</si>
  <si>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</si>
  <si>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</si>
  <si>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</si>
  <si>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</si>
  <si>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</si>
  <si>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</si>
  <si>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</si>
  <si>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</si>
  <si>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</si>
  <si>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</si>
  <si>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</si>
  <si>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</si>
  <si>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</si>
  <si>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</si>
  <si>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</si>
  <si>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</si>
  <si>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</si>
  <si>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</si>
  <si>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</si>
  <si>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</si>
  <si>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</si>
  <si>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</si>
  <si>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</si>
  <si>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</si>
  <si>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</si>
  <si>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</si>
  <si>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</si>
  <si>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</si>
  <si>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</si>
  <si>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</si>
  <si>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</si>
  <si>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</si>
  <si>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</si>
  <si>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</si>
  <si>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</si>
  <si>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</si>
  <si>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</si>
  <si>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</si>
  <si>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</si>
  <si>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</si>
  <si>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</si>
  <si>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</si>
  <si>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</si>
  <si>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</si>
  <si>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</si>
  <si>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</si>
  <si>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</si>
  <si>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</si>
  <si>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</si>
  <si>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</si>
  <si>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</si>
  <si>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</si>
  <si>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</si>
  <si>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</si>
  <si>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</si>
  <si>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</si>
  <si>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</si>
  <si>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</si>
  <si>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</si>
  <si>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</si>
  <si>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</si>
  <si>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</si>
  <si>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</si>
  <si>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</si>
  <si>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</si>
  <si>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</si>
  <si>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</si>
  <si>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</si>
  <si>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</si>
  <si>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</si>
  <si>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</si>
  <si>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</si>
  <si>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</si>
  <si>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</si>
  <si>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</si>
  <si>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</si>
  <si>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</si>
  <si>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</si>
  <si>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</si>
  <si>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</si>
  <si>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</si>
  <si>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</si>
  <si>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</si>
  <si>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</si>
  <si>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</si>
  <si>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</si>
  <si>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</si>
  <si>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</si>
  <si>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</si>
  <si>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</si>
  <si>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</si>
  <si>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</si>
  <si>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</si>
  <si>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</si>
  <si>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</si>
  <si>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</si>
  <si>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</si>
  <si>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</si>
  <si>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</si>
  <si>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</si>
  <si>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</si>
  <si>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</si>
  <si>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</si>
  <si>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</si>
  <si>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</si>
  <si>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</si>
  <si>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</si>
  <si>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</si>
  <si>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</si>
  <si>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</si>
  <si>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</si>
  <si>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</si>
  <si>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</si>
  <si>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</si>
  <si>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</si>
  <si>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</si>
  <si>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</si>
  <si>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</si>
  <si>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</si>
  <si>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</si>
  <si>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</si>
  <si>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</si>
  <si>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</si>
  <si>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</si>
  <si>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</si>
  <si>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</si>
  <si>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</si>
  <si>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</si>
  <si>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</si>
  <si>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</si>
  <si>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</si>
  <si>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</si>
  <si>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</si>
  <si>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</si>
  <si>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</si>
  <si>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</si>
  <si>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</si>
  <si>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</si>
  <si>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</si>
  <si>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</si>
  <si>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</si>
  <si>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</si>
  <si>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</si>
  <si>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</si>
  <si>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</si>
  <si>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</si>
  <si>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</si>
  <si>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</si>
  <si>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</si>
  <si>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</si>
  <si>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</si>
  <si>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</si>
  <si>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</si>
  <si>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</si>
  <si>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</si>
  <si>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</si>
  <si>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</si>
  <si>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</si>
  <si>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</si>
  <si>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</si>
  <si>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</si>
  <si>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</si>
  <si>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</si>
  <si>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</si>
  <si>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</si>
  <si>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</si>
  <si>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</si>
  <si>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</si>
  <si>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</si>
  <si>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</si>
  <si>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</si>
  <si>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</si>
  <si>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</si>
  <si>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</si>
  <si>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</si>
  <si>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</si>
  <si>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</si>
  <si>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</si>
  <si>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</si>
  <si>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</si>
  <si>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</si>
  <si>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</si>
  <si>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</si>
  <si>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</si>
  <si>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</si>
  <si>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</si>
  <si>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</si>
  <si>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</si>
  <si>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</si>
  <si>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</si>
  <si>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</si>
  <si>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</si>
  <si>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</si>
  <si>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</si>
  <si>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</si>
  <si>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</si>
  <si>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</si>
  <si>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</si>
  <si>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</si>
  <si>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</si>
  <si>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</si>
  <si>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</si>
  <si>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</si>
  <si>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</si>
  <si>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</si>
  <si>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</si>
  <si>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</si>
  <si>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</si>
  <si>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</si>
  <si>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</si>
  <si>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</si>
  <si>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</si>
  <si>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</si>
  <si>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</si>
  <si>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</si>
  <si>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</si>
  <si>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</si>
  <si>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</si>
  <si>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</si>
  <si>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</si>
  <si>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</si>
  <si>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</si>
  <si>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</si>
  <si>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</si>
  <si>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</si>
  <si>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</si>
  <si>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</si>
  <si>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</si>
  <si>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</si>
  <si>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</si>
  <si>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</si>
  <si>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</si>
  <si>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</si>
  <si>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</si>
  <si>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</si>
  <si>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</si>
  <si>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</si>
  <si>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</si>
  <si>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</si>
  <si>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</si>
  <si>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</si>
  <si>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</si>
  <si>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</si>
  <si>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</si>
  <si>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</si>
  <si>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</si>
  <si>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</si>
  <si>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</si>
  <si>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</si>
  <si>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</si>
  <si>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</si>
  <si>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</si>
  <si>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</si>
  <si>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</si>
  <si>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</si>
  <si>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</si>
  <si>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</si>
  <si>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</si>
  <si>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</si>
  <si>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</si>
  <si>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</si>
  <si>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</si>
  <si>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</si>
  <si>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</si>
  <si>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</si>
  <si>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</si>
  <si>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</si>
  <si>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</si>
  <si>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</si>
  <si>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</si>
  <si>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</si>
  <si>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</si>
  <si>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</si>
  <si>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</si>
  <si>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</si>
  <si>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</si>
  <si>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</si>
  <si>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</si>
  <si>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</si>
  <si>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</si>
  <si>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</si>
  <si>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</si>
  <si>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</si>
  <si>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</si>
  <si>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</si>
  <si>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</si>
  <si>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</si>
  <si>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</si>
  <si>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</si>
  <si>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</si>
  <si>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</si>
  <si>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</si>
  <si>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</si>
  <si>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</si>
  <si>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</si>
  <si>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</si>
  <si>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</si>
  <si>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</si>
  <si>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</si>
  <si>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</si>
  <si>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</si>
  <si>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</si>
  <si>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</si>
  <si>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</si>
  <si>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</si>
  <si>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</si>
  <si>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</si>
  <si>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</si>
  <si>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</si>
  <si>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</si>
  <si>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</si>
  <si>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</si>
  <si>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</si>
  <si>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</si>
  <si>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</si>
  <si>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</si>
  <si>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</si>
  <si>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</si>
  <si>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</si>
  <si>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</si>
  <si>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</si>
  <si>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</si>
  <si>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</si>
  <si>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</si>
  <si>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</si>
  <si>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</si>
  <si>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</si>
  <si>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</si>
  <si>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</si>
  <si>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</si>
  <si>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</si>
  <si>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</si>
  <si>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</si>
  <si>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</si>
  <si>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</si>
  <si>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</si>
  <si>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</si>
  <si>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</si>
  <si>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</si>
  <si>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</si>
  <si>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</si>
  <si>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</si>
  <si>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</si>
  <si>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</si>
  <si>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</si>
  <si>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</si>
  <si>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</si>
  <si>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</si>
  <si>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</si>
  <si>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</si>
  <si>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</si>
  <si>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</si>
  <si>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</si>
  <si>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</si>
  <si>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</si>
  <si>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</si>
  <si>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</si>
  <si>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</si>
  <si>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</si>
  <si>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</si>
  <si>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</si>
  <si>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</si>
  <si>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</si>
  <si>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</si>
  <si>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</si>
  <si>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</si>
  <si>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</si>
  <si>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</si>
  <si>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</si>
  <si>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</si>
  <si>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</si>
  <si>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</si>
  <si>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</si>
  <si>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</si>
  <si>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</si>
  <si>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</si>
  <si>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</si>
  <si>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</si>
  <si>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</si>
  <si>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</si>
  <si>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</si>
  <si>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</si>
  <si>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</si>
  <si>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</si>
  <si>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</si>
  <si>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</si>
  <si>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</si>
  <si>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</si>
  <si>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</si>
  <si>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</si>
  <si>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</si>
  <si>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</si>
  <si>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</si>
  <si>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</si>
  <si>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</si>
  <si>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</si>
  <si>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</si>
  <si>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</si>
  <si>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</si>
  <si>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</si>
  <si>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</si>
  <si>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</si>
  <si>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</si>
  <si>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</si>
  <si>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</si>
  <si>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</si>
  <si>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</si>
  <si>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</si>
  <si>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</si>
  <si>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</si>
  <si>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</si>
  <si>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</si>
  <si>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</si>
  <si>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</si>
  <si>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</si>
  <si>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</si>
  <si>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</si>
  <si>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</si>
  <si>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</si>
  <si>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</si>
  <si>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</si>
  <si>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</si>
  <si>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</si>
  <si>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</si>
  <si>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</si>
  <si>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</si>
  <si>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</si>
  <si>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</si>
  <si>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</si>
  <si>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</si>
  <si>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</si>
  <si>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</si>
  <si>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</si>
  <si>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</si>
  <si>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</si>
  <si>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</si>
  <si>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</si>
  <si>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</si>
  <si>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</si>
  <si>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</si>
  <si>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</si>
  <si>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</si>
  <si>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</si>
  <si>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</si>
  <si>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</si>
  <si>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</si>
  <si>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</si>
  <si>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</si>
  <si>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</si>
  <si>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</si>
  <si>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</si>
  <si>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</si>
  <si>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</si>
  <si>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</si>
  <si>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</si>
  <si>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</si>
  <si>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</si>
  <si>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</si>
  <si>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</si>
  <si>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</si>
  <si>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</si>
  <si>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</si>
  <si>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</si>
  <si>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</si>
  <si>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</si>
  <si>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</si>
  <si>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</si>
  <si>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</si>
  <si>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</si>
  <si>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</si>
  <si>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</si>
  <si>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</si>
  <si>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</si>
  <si>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</si>
  <si>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</si>
  <si>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</si>
  <si>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</si>
  <si>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</si>
  <si>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</si>
  <si>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</si>
  <si>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</si>
  <si>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</si>
  <si>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</si>
  <si>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</si>
  <si>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</si>
  <si>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</si>
  <si>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</si>
  <si>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</si>
  <si>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</si>
  <si>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</si>
  <si>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</si>
  <si>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</si>
  <si>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</si>
  <si>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</si>
  <si>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</si>
  <si>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</si>
  <si>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</si>
  <si>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</si>
  <si>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</si>
  <si>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</si>
  <si>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</si>
  <si>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</si>
  <si>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</si>
  <si>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</si>
  <si>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</si>
  <si>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</si>
  <si>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</si>
  <si>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</si>
  <si>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</si>
  <si>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</si>
  <si>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</si>
  <si>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</si>
  <si>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</si>
  <si>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</si>
  <si>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</si>
  <si>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</si>
  <si>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</si>
  <si>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</si>
  <si>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</si>
  <si>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</si>
  <si>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</si>
  <si>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</si>
  <si>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</si>
  <si>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</si>
  <si>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</si>
  <si>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</si>
  <si>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</si>
  <si>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</si>
  <si>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</si>
  <si>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</si>
  <si>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</si>
  <si>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</si>
  <si>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</si>
  <si>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</si>
  <si>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</si>
  <si>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</si>
  <si>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</si>
  <si>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</si>
  <si>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</si>
  <si>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</si>
  <si>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</si>
  <si>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</si>
  <si>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</si>
  <si>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</si>
  <si>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</si>
  <si>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</si>
  <si>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</si>
  <si>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</si>
  <si>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</si>
  <si>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</si>
  <si>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</si>
  <si>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</si>
  <si>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</si>
  <si>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</si>
  <si>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</si>
  <si>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</si>
  <si>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</si>
  <si>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</si>
  <si>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</si>
  <si>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</si>
  <si>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</si>
  <si>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</si>
  <si>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</si>
  <si>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</si>
  <si>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</si>
  <si>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</si>
  <si>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</si>
  <si>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</si>
  <si>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</si>
  <si>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</si>
  <si>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</si>
  <si>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</si>
  <si>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</si>
  <si>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</si>
  <si>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</si>
  <si>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</si>
  <si>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</si>
  <si>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</si>
  <si>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</si>
  <si>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</si>
  <si>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</si>
  <si>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</si>
  <si>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</si>
  <si>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</si>
  <si>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</si>
  <si>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</si>
  <si>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</si>
  <si>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</si>
  <si>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</si>
  <si>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</si>
  <si>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</si>
  <si>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</si>
  <si>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</si>
  <si>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</si>
  <si>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</si>
  <si>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</si>
  <si>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</si>
  <si>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</si>
  <si>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</si>
  <si>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</si>
  <si>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</si>
  <si>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</si>
  <si>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</si>
  <si>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</si>
  <si>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</si>
  <si>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</si>
  <si>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</si>
  <si>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</si>
  <si>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</si>
  <si>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</si>
  <si>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</si>
  <si>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</si>
  <si>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</si>
  <si>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</si>
  <si>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</si>
  <si>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</si>
  <si>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</si>
  <si>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</si>
  <si>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</si>
  <si>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</si>
  <si>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</si>
  <si>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</si>
  <si>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</si>
  <si>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</si>
  <si>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</si>
  <si>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</si>
  <si>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</si>
  <si>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</si>
  <si>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</si>
  <si>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</si>
  <si>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</si>
  <si>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</si>
  <si>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</si>
  <si>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</si>
  <si>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</si>
  <si>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</si>
  <si>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</si>
  <si>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</si>
  <si>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</si>
  <si>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</si>
  <si>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</si>
  <si>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</si>
  <si>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</si>
  <si>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</si>
  <si>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</si>
  <si>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</si>
  <si>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</si>
  <si>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</si>
  <si>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</si>
  <si>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</si>
  <si>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</si>
  <si>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</si>
  <si>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</si>
  <si>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</si>
  <si>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</si>
  <si>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</si>
  <si>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</si>
  <si>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</si>
  <si>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</si>
  <si>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</si>
  <si>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</si>
  <si>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</si>
  <si>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</si>
  <si>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</si>
  <si>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</si>
  <si>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</si>
  <si>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</si>
  <si>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</si>
  <si>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</si>
  <si>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</si>
  <si>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</si>
  <si>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</si>
  <si>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</si>
  <si>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</si>
  <si>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</si>
  <si>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</si>
  <si>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</si>
  <si>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</si>
  <si>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</si>
  <si>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</si>
  <si>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</si>
  <si>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</si>
  <si>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</si>
  <si>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</si>
  <si>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</si>
  <si>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</si>
  <si>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</si>
  <si>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</si>
  <si>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</si>
  <si>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</si>
  <si>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</si>
  <si>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</si>
  <si>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</si>
  <si>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</si>
  <si>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</si>
  <si>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</si>
  <si>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</si>
  <si>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</si>
  <si>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</si>
  <si>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</si>
  <si>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</si>
  <si>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</si>
  <si>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</si>
  <si>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</si>
  <si>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</si>
  <si>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</si>
  <si>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</si>
  <si>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</si>
  <si>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</si>
  <si>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</si>
  <si>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</si>
  <si>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</si>
  <si>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</si>
  <si>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</si>
  <si>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</si>
  <si>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</si>
  <si>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</si>
  <si>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</si>
  <si>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</si>
  <si>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</si>
  <si>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</si>
  <si>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</si>
  <si>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</si>
  <si>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</si>
  <si>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</si>
  <si>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</si>
  <si>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</si>
  <si>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</si>
  <si>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</si>
  <si>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</si>
  <si>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</si>
  <si>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</si>
  <si>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</si>
  <si>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</si>
  <si>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</si>
  <si>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</si>
  <si>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</si>
  <si>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</si>
  <si>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</si>
  <si>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</si>
  <si>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</si>
  <si>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</si>
  <si>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</si>
  <si>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</si>
  <si>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</si>
  <si>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</si>
  <si>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</si>
  <si>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</si>
  <si>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</si>
  <si>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</si>
  <si>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</si>
  <si>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</si>
  <si>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</si>
  <si>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</si>
  <si>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</si>
  <si>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</si>
  <si>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</si>
  <si>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</si>
  <si>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</si>
  <si>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</si>
  <si>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</si>
  <si>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</si>
  <si>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</si>
  <si>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</si>
  <si>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</si>
  <si>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</si>
  <si>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</si>
  <si>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</si>
  <si>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</si>
  <si>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</si>
  <si>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</si>
  <si>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</si>
  <si>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</si>
  <si>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</si>
  <si>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</si>
  <si>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</si>
  <si>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</si>
  <si>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</si>
  <si>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</si>
  <si>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</si>
  <si>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</si>
  <si>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</si>
  <si>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</si>
  <si>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</si>
  <si>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</si>
  <si>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</si>
  <si>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</si>
  <si>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</si>
  <si>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</si>
  <si>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</si>
  <si>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</si>
  <si>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</si>
  <si>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</si>
  <si>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</si>
  <si>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</si>
  <si>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</si>
  <si>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</si>
  <si>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</si>
  <si>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</si>
  <si>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</si>
  <si>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</si>
  <si>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</si>
  <si>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</si>
  <si>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</si>
  <si>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</si>
  <si>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</si>
  <si>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</si>
  <si>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</si>
  <si>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</si>
  <si>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</si>
  <si>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</si>
  <si>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</si>
  <si>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</si>
  <si>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</si>
  <si>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</si>
  <si>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</si>
  <si>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</si>
  <si>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</si>
  <si>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</si>
  <si>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</si>
  <si>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</si>
  <si>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</si>
  <si>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</si>
  <si>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</si>
  <si>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</si>
  <si>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</si>
  <si>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</si>
  <si>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</si>
  <si>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</si>
  <si>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</si>
  <si>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</si>
  <si>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</si>
  <si>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</si>
  <si>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</si>
  <si>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</si>
  <si>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</si>
  <si>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</si>
  <si>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</si>
  <si>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</si>
  <si>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</si>
  <si>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</si>
  <si>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</si>
  <si>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</si>
  <si>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</si>
  <si>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</si>
  <si>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</si>
  <si>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</si>
  <si>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</si>
  <si>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</si>
  <si>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</si>
  <si>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</si>
  <si>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</si>
  <si>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</si>
  <si>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</si>
  <si>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</si>
  <si>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</si>
  <si>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</si>
  <si>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</si>
  <si>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</si>
  <si>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</si>
  <si>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</si>
  <si>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</si>
  <si>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</si>
  <si>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</si>
  <si>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</si>
  <si>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</si>
  <si>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</si>
  <si>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</si>
  <si>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</si>
  <si>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</si>
  <si>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</si>
  <si>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</si>
  <si>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</si>
  <si>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</si>
  <si>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</si>
  <si>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</si>
  <si>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</si>
  <si>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</si>
  <si>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</si>
  <si>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</si>
  <si>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</si>
  <si>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</si>
  <si>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</si>
  <si>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</si>
  <si>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</si>
  <si>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</si>
  <si>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</si>
  <si>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</si>
  <si>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</si>
  <si>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</si>
  <si>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</si>
  <si>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</si>
  <si>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</si>
  <si>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</si>
  <si>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</si>
  <si>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</si>
  <si>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</si>
  <si>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</si>
  <si>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</si>
  <si>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</si>
  <si>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</si>
  <si>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</si>
  <si>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</si>
  <si>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</si>
  <si>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</si>
  <si>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</si>
  <si>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</si>
  <si>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</si>
  <si>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</si>
  <si>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</si>
  <si>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</si>
  <si>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</si>
  <si>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</si>
  <si>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</si>
  <si>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</si>
  <si>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</si>
  <si>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</si>
  <si>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</si>
  <si>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</si>
  <si>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</si>
  <si>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</si>
  <si>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</si>
  <si>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</si>
  <si>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</si>
  <si>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</si>
  <si>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</si>
  <si>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</si>
  <si>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</si>
  <si>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</si>
  <si>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</si>
  <si>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</si>
  <si>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</si>
  <si>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</si>
  <si>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</si>
  <si>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</si>
  <si>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</si>
  <si>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</si>
  <si>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</si>
  <si>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</si>
  <si>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</si>
  <si>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</si>
  <si>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</si>
  <si>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</si>
  <si>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</si>
  <si>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</si>
  <si>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</si>
  <si>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</si>
  <si>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</si>
  <si>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</si>
  <si>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</si>
  <si>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</si>
  <si>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</si>
  <si>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</si>
  <si>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</si>
  <si>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</si>
  <si>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</si>
  <si>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</si>
  <si>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</si>
  <si>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</si>
  <si>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</si>
  <si>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</si>
  <si>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</si>
  <si>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</si>
  <si>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</si>
  <si>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</si>
  <si>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</si>
  <si>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</si>
  <si>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</si>
  <si>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</si>
  <si>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</si>
  <si>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</si>
  <si>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</si>
  <si>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</si>
  <si>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</si>
  <si>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</si>
  <si>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</si>
  <si>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</si>
  <si>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</si>
  <si>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</si>
  <si>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</si>
  <si>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</si>
  <si>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</si>
  <si>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</si>
  <si>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</si>
  <si>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</si>
  <si>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</si>
  <si>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</si>
  <si>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</si>
  <si>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</si>
  <si>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</si>
  <si>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</si>
  <si>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</si>
  <si>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</si>
  <si>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</si>
  <si>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</si>
  <si>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</si>
  <si>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</si>
  <si>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</si>
  <si>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</si>
  <si>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</si>
  <si>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</si>
  <si>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</si>
  <si>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</si>
  <si>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</si>
  <si>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</si>
  <si>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</si>
  <si>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</si>
  <si>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</si>
  <si>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</si>
  <si>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</si>
  <si>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</si>
  <si>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</si>
  <si>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</si>
  <si>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</si>
  <si>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</si>
  <si>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</si>
  <si>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</si>
  <si>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</si>
  <si>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</si>
  <si>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</si>
  <si>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</si>
  <si>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</si>
  <si>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</si>
  <si>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</si>
  <si>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</si>
  <si>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</si>
  <si>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</si>
  <si>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</si>
  <si>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</si>
  <si>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</si>
  <si>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</si>
  <si>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</si>
  <si>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</si>
  <si>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</si>
  <si>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</si>
  <si>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</si>
  <si>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</si>
  <si>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</si>
  <si>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</si>
  <si>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</si>
  <si>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</si>
  <si>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</si>
  <si>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</si>
  <si>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</si>
  <si>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</si>
  <si>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</si>
  <si>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</si>
  <si>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</si>
  <si>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</si>
  <si>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</si>
  <si>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</si>
  <si>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</si>
  <si>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</si>
  <si>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</si>
  <si>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</si>
  <si>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</si>
  <si>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</si>
  <si>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</si>
  <si>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</si>
  <si>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</si>
  <si>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</si>
  <si>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</si>
  <si>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</si>
  <si>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</si>
  <si>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</si>
  <si>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</si>
  <si>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</si>
  <si>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</si>
  <si>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</si>
  <si>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</si>
  <si>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</si>
  <si>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</si>
  <si>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</si>
  <si>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</si>
  <si>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</si>
  <si>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</si>
  <si>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</si>
  <si>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</si>
  <si>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</si>
  <si>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</si>
  <si>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</si>
  <si>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</si>
  <si>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</si>
  <si>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</si>
  <si>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</si>
  <si>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</si>
  <si>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</si>
  <si>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</si>
  <si>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</si>
  <si>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</si>
  <si>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</si>
  <si>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</si>
  <si>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</si>
  <si>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</si>
  <si>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</si>
  <si>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</si>
  <si>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</si>
  <si>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</si>
  <si>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</si>
  <si>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</si>
  <si>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</si>
  <si>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</si>
  <si>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</si>
  <si>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</si>
  <si>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</si>
  <si>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</si>
  <si>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</si>
  <si>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</si>
  <si>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</si>
  <si>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</si>
  <si>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</si>
  <si>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</si>
  <si>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</si>
  <si>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</si>
  <si>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</si>
  <si>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</si>
  <si>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</si>
  <si>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</si>
  <si>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</si>
  <si>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</si>
  <si>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</si>
  <si>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</si>
  <si>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</si>
  <si>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</si>
  <si>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</si>
  <si>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</si>
  <si>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</si>
  <si>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</si>
  <si>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</si>
  <si>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</si>
  <si>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</si>
  <si>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</si>
  <si>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</si>
  <si>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</si>
  <si>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</si>
  <si>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</si>
  <si>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</si>
  <si>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</si>
  <si>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</si>
  <si>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</si>
  <si>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</si>
  <si>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</si>
  <si>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</si>
  <si>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</si>
  <si>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</si>
  <si>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</si>
  <si>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</si>
  <si>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</si>
  <si>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</si>
  <si>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</si>
  <si>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</si>
  <si>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</si>
  <si>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</si>
  <si>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</si>
  <si>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</si>
  <si>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</si>
  <si>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</si>
  <si>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</si>
  <si>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</si>
  <si>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</si>
  <si>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</si>
  <si>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</si>
  <si>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</si>
  <si>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</si>
  <si>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</si>
  <si>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</si>
  <si>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</si>
  <si>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</si>
  <si>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</si>
  <si>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</si>
  <si>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</si>
  <si>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</si>
  <si>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</si>
  <si>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</si>
  <si>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</si>
  <si>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</si>
  <si>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</si>
  <si>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</si>
  <si>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</si>
  <si>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</si>
  <si>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</si>
  <si>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</si>
  <si>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</si>
  <si>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</si>
  <si>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</si>
  <si>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</si>
  <si>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</si>
  <si>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</si>
  <si>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</si>
  <si>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</si>
  <si>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</si>
  <si>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</si>
  <si>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</si>
  <si>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</si>
  <si>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</si>
  <si>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</si>
  <si>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</si>
  <si>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</si>
  <si>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</si>
  <si>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</si>
  <si>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</si>
  <si>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</si>
  <si>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</si>
  <si>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</si>
  <si>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</si>
  <si>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</si>
  <si>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</si>
  <si>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</si>
  <si>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</si>
  <si>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</si>
  <si>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</si>
  <si>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</si>
  <si>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</si>
  <si>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</si>
  <si>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</si>
  <si>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</si>
  <si>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</si>
  <si>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</si>
  <si>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</si>
  <si>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</si>
  <si>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</si>
  <si>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</si>
  <si>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</si>
  <si>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</si>
  <si>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</si>
  <si>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</si>
  <si>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</si>
  <si>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</si>
  <si>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</si>
  <si>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</si>
  <si>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</si>
  <si>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</si>
  <si>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</si>
  <si>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</si>
  <si>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</si>
  <si>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</si>
  <si>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</si>
  <si>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</si>
  <si>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</si>
  <si>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</si>
  <si>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</si>
  <si>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</si>
  <si>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</si>
  <si>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</si>
  <si>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</si>
  <si>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</si>
  <si>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</si>
  <si>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</si>
  <si>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</si>
  <si>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</si>
  <si>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</si>
  <si>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</si>
  <si>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</si>
  <si>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</si>
  <si>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</si>
  <si>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</si>
  <si>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</si>
  <si>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</si>
  <si>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</si>
  <si>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</si>
  <si>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</si>
  <si>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</si>
  <si>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</si>
  <si>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</si>
  <si>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</si>
  <si>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</si>
  <si>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</si>
  <si>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</si>
  <si>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</si>
  <si>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</si>
  <si>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</si>
  <si>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</si>
  <si>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</si>
  <si>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</si>
  <si>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</si>
  <si>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</si>
  <si>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</si>
  <si>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</si>
  <si>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</si>
  <si>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</si>
  <si>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</si>
  <si>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</si>
  <si>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</si>
  <si>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</si>
  <si>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</si>
  <si>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</si>
  <si>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</si>
  <si>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</si>
  <si>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</si>
  <si>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</si>
  <si>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</si>
  <si>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</si>
  <si>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</si>
  <si>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</si>
  <si>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</si>
  <si>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</si>
  <si>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</si>
  <si>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</si>
  <si>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</si>
  <si>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</si>
  <si>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</si>
  <si>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</si>
  <si>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</si>
  <si>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</si>
  <si>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</si>
  <si>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</si>
  <si>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</si>
  <si>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</si>
  <si>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</si>
  <si>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</si>
  <si>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</si>
  <si>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</si>
  <si>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</si>
  <si>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</si>
  <si>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</si>
  <si>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</si>
  <si>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</si>
  <si>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</si>
  <si>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</si>
  <si>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</si>
  <si>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</si>
  <si>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</si>
  <si>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</si>
  <si>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</si>
  <si>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</si>
  <si>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</si>
  <si>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</si>
  <si>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</si>
  <si>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</si>
  <si>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</si>
  <si>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</si>
  <si>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</si>
  <si>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</si>
  <si>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</si>
  <si>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</si>
  <si>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</si>
  <si>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</si>
  <si>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</si>
  <si>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</si>
  <si>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</si>
  <si>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</si>
  <si>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</si>
  <si>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</si>
  <si>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</si>
  <si>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</si>
  <si>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</si>
  <si>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</si>
  <si>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</si>
  <si>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</si>
  <si>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</si>
  <si>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</si>
  <si>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</si>
  <si>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</si>
  <si>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</si>
  <si>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</si>
  <si>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</si>
  <si>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</si>
  <si>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</si>
  <si>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</si>
  <si>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</si>
  <si>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</si>
  <si>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</si>
  <si>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</si>
  <si>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</si>
  <si>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</si>
  <si>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</si>
  <si>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</si>
  <si>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</si>
  <si>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</si>
  <si>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</si>
  <si>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</si>
  <si>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</si>
  <si>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</si>
  <si>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</si>
  <si>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</si>
  <si>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</si>
  <si>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</si>
  <si>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</si>
  <si>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</si>
  <si>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</si>
  <si>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</si>
  <si>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</si>
  <si>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</si>
  <si>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</si>
  <si>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</si>
  <si>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</si>
  <si>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</si>
  <si>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</si>
  <si>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</si>
  <si>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</si>
  <si>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</si>
  <si>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</si>
  <si>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</si>
  <si>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</si>
  <si>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</si>
  <si>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</si>
  <si>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</si>
  <si>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</si>
  <si>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</si>
  <si>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</si>
  <si>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</si>
  <si>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</si>
  <si>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</si>
  <si>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</si>
  <si>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</si>
  <si>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</si>
  <si>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</si>
  <si>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</si>
  <si>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</si>
  <si>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</si>
  <si>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</si>
  <si>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</si>
  <si>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</si>
  <si>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</si>
  <si>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</si>
  <si>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</si>
  <si>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</si>
  <si>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</si>
  <si>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</si>
  <si>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</si>
  <si>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</si>
  <si>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</si>
  <si>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</si>
  <si>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</si>
  <si>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</si>
  <si>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</si>
  <si>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</si>
  <si>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</si>
  <si>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</si>
  <si>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</si>
  <si>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</si>
  <si>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</si>
  <si>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</si>
  <si>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</si>
  <si>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</si>
  <si>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</si>
  <si>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</si>
  <si>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</si>
  <si>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</si>
  <si>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</si>
  <si>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</si>
  <si>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</si>
  <si>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</si>
  <si>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</si>
  <si>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</si>
  <si>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</si>
  <si>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</si>
  <si>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</si>
  <si>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</si>
  <si>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</si>
  <si>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</si>
  <si>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</si>
  <si>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</si>
  <si>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</si>
  <si>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</si>
  <si>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</si>
  <si>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</si>
  <si>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</si>
  <si>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</si>
  <si>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</si>
  <si>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</si>
  <si>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</si>
  <si>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</si>
  <si>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</si>
  <si>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</si>
  <si>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</si>
  <si>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</si>
  <si>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</si>
  <si>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</si>
  <si>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</si>
  <si>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</si>
  <si>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</si>
  <si>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</si>
  <si>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</si>
  <si>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</si>
  <si>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</si>
  <si>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</si>
  <si>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</si>
  <si>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</si>
  <si>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</si>
  <si>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</si>
  <si>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</si>
  <si>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</si>
  <si>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</si>
  <si>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</si>
  <si>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</si>
  <si>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</si>
  <si>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</si>
  <si>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</si>
  <si>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</si>
  <si>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</si>
  <si>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</si>
  <si>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</si>
  <si>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</si>
  <si>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</si>
  <si>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</si>
  <si>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</si>
  <si>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</si>
  <si>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</si>
  <si>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</si>
  <si>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</si>
  <si>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</si>
  <si>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</si>
  <si>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</si>
  <si>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</si>
  <si>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</si>
  <si>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</si>
  <si>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</si>
  <si>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</si>
  <si>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</si>
  <si>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</si>
  <si>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</si>
  <si>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</si>
  <si>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</si>
  <si>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</si>
  <si>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</si>
  <si>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</si>
  <si>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</si>
  <si>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</si>
  <si>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</si>
  <si>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</si>
  <si>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</si>
  <si>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</si>
  <si>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</si>
  <si>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</si>
  <si>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</si>
  <si>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</si>
  <si>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</si>
  <si>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</si>
  <si>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</si>
  <si>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</si>
  <si>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</si>
  <si>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</si>
  <si>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</si>
  <si>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</si>
  <si>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</si>
  <si>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</si>
  <si>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</si>
  <si>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</si>
  <si>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</si>
  <si>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</si>
  <si>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</si>
  <si>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</si>
  <si>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</si>
  <si>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</si>
  <si>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</si>
  <si>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</si>
  <si>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</si>
  <si>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</si>
  <si>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</si>
  <si>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</si>
  <si>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</si>
  <si>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</si>
  <si>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</si>
  <si>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</si>
  <si>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</si>
  <si>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</si>
  <si>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</si>
  <si>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</si>
  <si>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</si>
  <si>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</si>
  <si>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</si>
  <si>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</si>
  <si>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</si>
  <si>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</si>
  <si>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</si>
  <si>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</si>
  <si>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</si>
  <si>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</si>
  <si>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</si>
  <si>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</si>
  <si>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</si>
  <si>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</si>
  <si>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</si>
  <si>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</si>
  <si>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</si>
  <si>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</si>
  <si>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</si>
  <si>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</si>
  <si>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</si>
  <si>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</si>
  <si>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</si>
  <si>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</si>
  <si>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</si>
  <si>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</si>
  <si>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</si>
  <si>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</si>
  <si>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</si>
  <si>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</si>
  <si>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</si>
  <si>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</si>
  <si>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</si>
  <si>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</si>
  <si>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</si>
  <si>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</si>
  <si>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</si>
  <si>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</si>
  <si>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</si>
  <si>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</si>
  <si>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</si>
  <si>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</si>
  <si>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</si>
  <si>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</si>
  <si>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</si>
  <si>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</si>
  <si>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</si>
  <si>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</si>
  <si>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</si>
  <si>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</si>
  <si>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</si>
  <si>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</si>
  <si>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</si>
  <si>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</si>
  <si>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</si>
  <si>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</si>
  <si>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</si>
  <si>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</si>
  <si>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</si>
  <si>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</si>
  <si>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</si>
  <si>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</si>
  <si>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</si>
  <si>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</si>
  <si>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</si>
  <si>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</si>
  <si>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</si>
  <si>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</si>
  <si>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</si>
  <si>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</si>
  <si>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</si>
  <si>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</si>
  <si>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</si>
  <si>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</si>
  <si>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</si>
  <si>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</si>
  <si>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</si>
  <si>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</si>
  <si>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</si>
  <si>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</si>
  <si>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</si>
  <si>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</si>
  <si>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</si>
  <si>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</si>
  <si>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</si>
  <si>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</si>
  <si>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</si>
  <si>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</si>
  <si>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</si>
  <si>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</si>
  <si>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</si>
  <si>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</si>
  <si>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</si>
  <si>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</si>
  <si>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</si>
  <si>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</si>
  <si>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</si>
  <si>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</si>
  <si>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</si>
  <si>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</si>
  <si>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</si>
  <si>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</si>
  <si>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</si>
  <si>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</si>
  <si>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</si>
  <si>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</si>
  <si>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</si>
  <si>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</si>
  <si>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</si>
  <si>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</si>
  <si>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</si>
  <si>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</si>
  <si>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</si>
  <si>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</si>
  <si>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</si>
  <si>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</si>
  <si>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</si>
  <si>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</si>
  <si>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</si>
  <si>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</si>
  <si>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</si>
  <si>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</si>
  <si>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</si>
  <si>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</si>
  <si>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</si>
  <si>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</si>
  <si>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</si>
  <si>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</si>
  <si>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</si>
  <si>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</si>
  <si>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</si>
  <si>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</si>
  <si>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</si>
  <si>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</si>
  <si>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</si>
  <si>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</si>
  <si>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</si>
  <si>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</si>
  <si>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</si>
  <si>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</si>
  <si>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</si>
  <si>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</si>
  <si>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</si>
  <si>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</si>
  <si>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</si>
  <si>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</si>
  <si>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</si>
  <si>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</si>
  <si>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</si>
  <si>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</si>
  <si>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</si>
  <si>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</si>
  <si>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</si>
  <si>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</si>
  <si>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</si>
  <si>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</si>
  <si>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</si>
  <si>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</si>
  <si>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</si>
  <si>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</si>
  <si>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</si>
  <si>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</si>
  <si>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</si>
  <si>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</si>
  <si>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</si>
  <si>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</si>
  <si>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</si>
  <si>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</si>
  <si>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</si>
  <si>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</si>
  <si>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</si>
  <si>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</si>
  <si>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</si>
  <si>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</si>
  <si>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</si>
  <si>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</si>
  <si>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</si>
  <si>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</si>
  <si>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</si>
  <si>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</si>
  <si>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</si>
  <si>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</si>
  <si>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</si>
  <si>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</si>
  <si>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</si>
  <si>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</si>
  <si>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</si>
  <si>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</si>
  <si>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</si>
  <si>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</si>
  <si>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</si>
  <si>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</si>
  <si>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</si>
  <si>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</si>
  <si>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</si>
  <si>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</si>
  <si>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</si>
  <si>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</si>
  <si>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</si>
  <si>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</si>
  <si>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</si>
  <si>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</si>
  <si>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</si>
  <si>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</si>
  <si>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</si>
  <si>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</si>
  <si>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</si>
  <si>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</si>
  <si>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</si>
  <si>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</si>
  <si>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</si>
  <si>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</si>
  <si>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</si>
  <si>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</si>
  <si>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</si>
  <si>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</si>
  <si>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</si>
  <si>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</si>
  <si>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</si>
  <si>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</si>
  <si>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</si>
  <si>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</si>
  <si>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</si>
  <si>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</si>
  <si>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</si>
  <si>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</si>
  <si>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</si>
  <si>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</si>
  <si>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</si>
  <si>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</si>
  <si>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</si>
  <si>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</si>
  <si>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</si>
  <si>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</si>
  <si>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</si>
  <si>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</si>
  <si>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</si>
  <si>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</si>
  <si>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</si>
  <si>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</si>
  <si>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</si>
  <si>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</si>
  <si>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</si>
  <si>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</si>
  <si>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</si>
  <si>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</si>
  <si>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</si>
  <si>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</si>
  <si>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</si>
  <si>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</si>
  <si>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</si>
  <si>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</si>
  <si>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</si>
  <si>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</si>
  <si>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</si>
  <si>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</si>
  <si>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</si>
  <si>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</si>
  <si>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</si>
  <si>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</si>
  <si>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</si>
  <si>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</si>
  <si>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</si>
  <si>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</si>
  <si>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</si>
  <si>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</si>
  <si>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</si>
  <si>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</si>
  <si>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</si>
  <si>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</si>
  <si>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</si>
  <si>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</si>
  <si>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</si>
  <si>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</si>
  <si>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</si>
  <si>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</si>
  <si>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</si>
  <si>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</si>
  <si>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</si>
  <si>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</si>
  <si>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</si>
  <si>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</si>
  <si>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</si>
  <si>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</si>
  <si>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</si>
  <si>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</si>
  <si>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</si>
  <si>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</si>
  <si>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</si>
  <si>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</si>
  <si>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</si>
  <si>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</si>
  <si>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</si>
  <si>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</si>
  <si>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</si>
  <si>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</si>
  <si>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</si>
  <si>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</si>
  <si>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</si>
  <si>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</si>
  <si>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</si>
  <si>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</si>
  <si>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</si>
  <si>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</si>
  <si>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</si>
  <si>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</si>
  <si>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</si>
  <si>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</si>
  <si>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</si>
  <si>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</si>
  <si>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</si>
  <si>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</si>
  <si>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</si>
  <si>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</si>
  <si>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</si>
  <si>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</si>
  <si>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</si>
  <si>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</si>
  <si>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</si>
  <si>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</si>
  <si>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</si>
  <si>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</si>
  <si>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</si>
  <si>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</si>
  <si>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</si>
  <si>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</si>
  <si>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</si>
  <si>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</si>
  <si>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</si>
  <si>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</si>
  <si>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</si>
  <si>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</si>
  <si>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</si>
  <si>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</si>
  <si>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</si>
  <si>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</si>
  <si>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</si>
  <si>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</si>
  <si>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</si>
  <si>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</si>
  <si>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</si>
  <si>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</si>
  <si>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</si>
  <si>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</si>
  <si>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</si>
  <si>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</si>
  <si>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</si>
  <si>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</si>
  <si>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</si>
  <si>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</si>
  <si>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</si>
  <si>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</si>
  <si>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</si>
  <si>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</si>
  <si>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</si>
  <si>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</si>
  <si>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</si>
  <si>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</si>
  <si>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</si>
  <si>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</si>
  <si>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</si>
  <si>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</si>
  <si>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</si>
  <si>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</si>
  <si>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</si>
  <si>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</si>
  <si>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</si>
  <si>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</si>
  <si>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</si>
  <si>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</si>
  <si>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</si>
  <si>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</si>
  <si>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</si>
  <si>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</si>
  <si>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</si>
  <si>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</si>
  <si>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</si>
  <si>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</si>
  <si>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</si>
  <si>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</si>
  <si>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</si>
  <si>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</si>
  <si>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</si>
  <si>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</si>
  <si>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</si>
  <si>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</si>
  <si>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</si>
  <si>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</si>
  <si>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</si>
  <si>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</si>
  <si>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</si>
  <si>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</si>
  <si>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</si>
  <si>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</si>
  <si>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</si>
  <si>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</si>
  <si>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</si>
  <si>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</si>
  <si>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</si>
  <si>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</si>
  <si>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</si>
  <si>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</si>
  <si>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</si>
  <si>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</si>
  <si>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</si>
  <si>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</si>
  <si>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</si>
  <si>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</si>
  <si>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</si>
  <si>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</si>
  <si>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</si>
  <si>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</si>
  <si>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</si>
  <si>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</si>
  <si>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</si>
  <si>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</si>
  <si>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</si>
  <si>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</si>
  <si>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</si>
  <si>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</si>
  <si>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</si>
  <si>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</si>
  <si>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</si>
  <si>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</si>
  <si>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</si>
  <si>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</si>
  <si>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</si>
  <si>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</si>
  <si>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</si>
  <si>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</si>
  <si>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</si>
  <si>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</si>
  <si>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</si>
  <si>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</si>
  <si>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</si>
  <si>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</si>
  <si>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</si>
  <si>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</si>
  <si>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</si>
  <si>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</si>
  <si>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</si>
  <si>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</si>
  <si>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</si>
  <si>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</si>
  <si>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</si>
  <si>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</si>
  <si>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</si>
  <si>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</si>
  <si>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</si>
  <si>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</si>
  <si>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</si>
  <si>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</si>
  <si>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</si>
  <si>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</si>
  <si>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</si>
  <si>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</si>
  <si>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</si>
  <si>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</si>
  <si>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</si>
  <si>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</si>
  <si>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</si>
  <si>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</si>
  <si>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</si>
  <si>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</si>
  <si>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</si>
  <si>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</si>
  <si>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</si>
  <si>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</si>
  <si>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</si>
  <si>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</si>
  <si>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</si>
  <si>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</si>
  <si>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</si>
  <si>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</si>
  <si>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</si>
  <si>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</si>
  <si>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</si>
  <si>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</si>
  <si>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</si>
  <si>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</si>
  <si>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</si>
  <si>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</si>
  <si>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</si>
  <si>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</si>
  <si>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</si>
  <si>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</si>
  <si>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</si>
  <si>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</si>
  <si>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</si>
  <si>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</si>
  <si>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</si>
  <si>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</si>
  <si>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</si>
  <si>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</si>
  <si>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</si>
  <si>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</si>
  <si>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</si>
  <si>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</si>
  <si>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</si>
  <si>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</si>
  <si>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</si>
  <si>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</si>
  <si>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</si>
  <si>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</si>
  <si>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</si>
  <si>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</si>
  <si>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</si>
  <si>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</si>
  <si>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</si>
  <si>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</si>
  <si>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</si>
  <si>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</si>
  <si>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</si>
  <si>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</si>
  <si>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</si>
  <si>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</si>
  <si>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</si>
  <si>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</si>
  <si>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</si>
  <si>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</si>
  <si>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</si>
  <si>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</si>
  <si>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</si>
  <si>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</si>
  <si>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</si>
  <si>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</si>
  <si>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</si>
  <si>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</si>
  <si>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</si>
  <si>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</si>
  <si>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</si>
  <si>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</si>
  <si>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</si>
  <si>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</si>
  <si>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</si>
  <si>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</si>
  <si>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</si>
  <si>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</si>
  <si>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</si>
  <si>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</si>
  <si>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</si>
  <si>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</si>
  <si>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</si>
  <si>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</si>
  <si>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</si>
  <si>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</si>
  <si>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</si>
  <si>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</si>
  <si>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</si>
  <si>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</si>
  <si>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</si>
  <si>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</si>
  <si>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</si>
  <si>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</si>
  <si>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</si>
  <si>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</si>
  <si>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</si>
  <si>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</si>
  <si>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</si>
  <si>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</si>
  <si>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</si>
  <si>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</si>
  <si>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</si>
  <si>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</si>
  <si>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</si>
  <si>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</si>
  <si>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</si>
  <si>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</si>
  <si>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</si>
  <si>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</si>
  <si>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</si>
  <si>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</si>
  <si>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</si>
  <si>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</si>
  <si>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</si>
  <si>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</si>
  <si>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</si>
  <si>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</si>
  <si>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</si>
  <si>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</si>
  <si>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</si>
  <si>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</si>
  <si>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</si>
  <si>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</si>
  <si>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</si>
  <si>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</si>
  <si>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</si>
  <si>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</si>
  <si>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</si>
  <si>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</si>
  <si>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</si>
  <si>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</si>
  <si>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</si>
  <si>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</si>
  <si>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</si>
  <si>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</si>
  <si>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</si>
  <si>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</si>
  <si>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</si>
  <si>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</si>
  <si>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</si>
  <si>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</si>
  <si>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</si>
  <si>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</si>
  <si>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</si>
  <si>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</si>
  <si>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</si>
  <si>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</si>
  <si>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</si>
  <si>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</si>
  <si>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</si>
  <si>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</si>
  <si>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</si>
  <si>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</si>
  <si>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</si>
  <si>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</si>
  <si>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</si>
  <si>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</si>
  <si>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</si>
  <si>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</si>
  <si>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</si>
  <si>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</si>
  <si>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</si>
  <si>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</si>
  <si>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</si>
  <si>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</si>
  <si>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</si>
  <si>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</si>
  <si>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</si>
  <si>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</si>
  <si>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</si>
  <si>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</si>
  <si>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</si>
  <si>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</si>
  <si>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</si>
  <si>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</si>
  <si>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</si>
  <si>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</si>
  <si>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</si>
  <si>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</si>
  <si>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</si>
  <si>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</si>
  <si>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</si>
  <si>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</si>
  <si>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</si>
  <si>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</si>
  <si>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</si>
  <si>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</si>
  <si>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</si>
  <si>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</si>
  <si>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</si>
  <si>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</si>
  <si>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</si>
  <si>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</si>
  <si>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</si>
  <si>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</si>
  <si>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</si>
  <si>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</si>
  <si>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</si>
  <si>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</si>
  <si>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</si>
  <si>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</si>
  <si>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</si>
  <si>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</si>
  <si>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</si>
  <si>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</si>
  <si>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</si>
  <si>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</si>
  <si>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</si>
  <si>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</si>
  <si>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</si>
  <si>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</si>
  <si>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</si>
  <si>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</si>
  <si>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</si>
  <si>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</si>
  <si>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</si>
  <si>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</si>
  <si>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</si>
  <si>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</si>
  <si>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</si>
  <si>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</si>
  <si>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</si>
  <si>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</si>
  <si>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</si>
  <si>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</si>
  <si>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</si>
  <si>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</si>
  <si>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</si>
  <si>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</si>
  <si>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</si>
  <si>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</si>
  <si>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</si>
  <si>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</si>
  <si>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</si>
  <si>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</si>
  <si>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</si>
  <si>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</si>
  <si>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</si>
  <si>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</si>
  <si>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</si>
  <si>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</si>
  <si>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</si>
  <si>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</si>
  <si>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</si>
  <si>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</si>
  <si>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</si>
  <si>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</si>
  <si>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</si>
  <si>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</si>
  <si>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</si>
  <si>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</si>
  <si>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</si>
  <si>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</si>
  <si>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</si>
  <si>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</si>
  <si>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</si>
  <si>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</si>
  <si>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</si>
  <si>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</si>
  <si>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</si>
  <si>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</si>
  <si>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</si>
  <si>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</si>
  <si>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</si>
  <si>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</si>
  <si>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</si>
  <si>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</si>
  <si>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</si>
  <si>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</si>
  <si>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</si>
  <si>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</si>
  <si>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</si>
  <si>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</si>
  <si>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</si>
  <si>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</si>
  <si>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</si>
  <si>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</si>
  <si>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</si>
  <si>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</si>
  <si>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</si>
  <si>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</si>
  <si>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</si>
  <si>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</si>
  <si>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</si>
  <si>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</si>
  <si>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</si>
  <si>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</si>
  <si>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</si>
  <si>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</si>
  <si>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</si>
  <si>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</si>
  <si>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</si>
  <si>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</si>
  <si>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</si>
  <si>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</si>
  <si>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</si>
  <si>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</si>
  <si>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</si>
  <si>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</si>
  <si>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</si>
  <si>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</si>
  <si>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</si>
  <si>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</si>
  <si>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</si>
  <si>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</si>
  <si>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</si>
  <si>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</si>
  <si>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</si>
  <si>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</si>
  <si>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</si>
  <si>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</si>
  <si>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</si>
  <si>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</si>
  <si>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</si>
  <si>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</si>
  <si>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</si>
  <si>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</si>
  <si>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</si>
  <si>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</si>
  <si>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</si>
  <si>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</si>
  <si>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</si>
  <si>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</si>
  <si>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</si>
  <si>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</si>
  <si>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</si>
  <si>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</si>
  <si>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</si>
  <si>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</si>
  <si>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</si>
  <si>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</si>
  <si>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</si>
  <si>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</si>
  <si>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</si>
  <si>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</si>
  <si>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</si>
  <si>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</si>
  <si>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</si>
  <si>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</si>
  <si>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</si>
  <si>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</si>
  <si>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</si>
  <si>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</si>
  <si>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</si>
  <si>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</si>
  <si>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</si>
  <si>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</si>
  <si>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</si>
  <si>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</si>
  <si>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</si>
  <si>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</si>
  <si>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</si>
  <si>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</si>
  <si>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</si>
  <si>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</si>
  <si>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</si>
  <si>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</si>
  <si>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</si>
  <si>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</si>
  <si>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</si>
  <si>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</si>
  <si>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</si>
  <si>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</si>
  <si>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</si>
  <si>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</si>
  <si>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</si>
  <si>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</si>
  <si>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</si>
  <si>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</si>
  <si>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</si>
  <si>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</si>
  <si>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</si>
  <si>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</si>
  <si>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</si>
  <si>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</si>
  <si>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</si>
  <si>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</si>
  <si>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</si>
  <si>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</si>
  <si>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</si>
  <si>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</si>
  <si>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</si>
  <si>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</si>
  <si>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</si>
  <si>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</si>
  <si>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</si>
  <si>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</si>
  <si>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</si>
  <si>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</si>
  <si>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</si>
  <si>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</si>
  <si>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</si>
  <si>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</si>
  <si>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</si>
  <si>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</si>
  <si>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</si>
  <si>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</si>
  <si>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</si>
  <si>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</si>
  <si>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</si>
  <si>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</si>
  <si>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</si>
  <si>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</si>
  <si>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</si>
  <si>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</si>
  <si>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</si>
  <si>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</si>
  <si>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</si>
  <si>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</si>
  <si>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</si>
  <si>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</si>
  <si>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</si>
  <si>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</si>
  <si>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</si>
  <si>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</si>
  <si>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</si>
  <si>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</si>
  <si>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</si>
  <si>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</si>
  <si>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</si>
  <si>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</si>
  <si>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</si>
  <si>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</si>
  <si>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</si>
  <si>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</si>
  <si>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</si>
  <si>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</si>
  <si>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</si>
  <si>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</si>
  <si>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</si>
  <si>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</si>
  <si>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</si>
  <si>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</si>
  <si>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</si>
  <si>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</si>
  <si>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</si>
  <si>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</si>
  <si>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</si>
  <si>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</si>
  <si>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</si>
  <si>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</si>
  <si>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</si>
  <si>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</si>
  <si>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</si>
  <si>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</si>
  <si>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</si>
  <si>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</si>
  <si>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</si>
  <si>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</si>
  <si>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</si>
  <si>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</si>
  <si>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</si>
  <si>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</si>
  <si>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</si>
  <si>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</si>
  <si>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</si>
  <si>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</si>
  <si>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</si>
  <si>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</si>
  <si>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</si>
  <si>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</si>
  <si>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</si>
  <si>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</si>
  <si>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</si>
  <si>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</si>
  <si>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</si>
  <si>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</si>
  <si>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</si>
  <si>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</si>
  <si>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</si>
  <si>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</si>
  <si>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</si>
  <si>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</si>
  <si>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</si>
  <si>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</si>
  <si>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</si>
  <si>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</si>
  <si>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</si>
  <si>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</si>
  <si>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</si>
  <si>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</si>
  <si>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</si>
  <si>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</si>
  <si>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</si>
  <si>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</si>
  <si>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</si>
  <si>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</si>
  <si>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</si>
  <si>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</si>
  <si>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</si>
  <si>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</si>
  <si>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</si>
  <si>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</si>
  <si>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</si>
  <si>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</si>
  <si>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</si>
  <si>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</si>
  <si>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</si>
  <si>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</si>
  <si>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</si>
  <si>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</si>
  <si>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</si>
  <si>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</si>
  <si>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</si>
  <si>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</si>
  <si>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</si>
  <si>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</si>
  <si>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</si>
  <si>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</si>
  <si>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</si>
  <si>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</si>
  <si>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</si>
  <si>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</si>
  <si>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</si>
  <si>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</si>
  <si>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</si>
  <si>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</si>
  <si>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</si>
  <si>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</si>
  <si>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</si>
  <si>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</si>
  <si>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</si>
  <si>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</si>
  <si>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</si>
  <si>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</si>
  <si>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</si>
  <si>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</si>
  <si>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</si>
  <si>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</si>
  <si>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</si>
  <si>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</si>
  <si>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</si>
  <si>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</si>
  <si>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</si>
  <si>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</si>
  <si>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</si>
  <si>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</si>
  <si>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</si>
  <si>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</si>
  <si>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</si>
  <si>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</si>
  <si>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</si>
  <si>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</si>
  <si>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</si>
  <si>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</si>
  <si>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</si>
  <si>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</si>
  <si>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</si>
  <si>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</si>
  <si>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</si>
  <si>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</si>
  <si>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</si>
  <si>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</si>
  <si>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</si>
  <si>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</si>
  <si>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</si>
  <si>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</si>
  <si>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</si>
  <si>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</si>
  <si>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</si>
  <si>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</si>
  <si>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</si>
  <si>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</si>
  <si>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</si>
  <si>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</si>
  <si>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</si>
  <si>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</si>
  <si>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</si>
  <si>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</si>
  <si>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</si>
  <si>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</si>
  <si>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</si>
  <si>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</si>
  <si>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</si>
  <si>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</si>
  <si>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</si>
  <si>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</si>
  <si>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</si>
  <si>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</si>
  <si>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</si>
  <si>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</si>
  <si>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</si>
  <si>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</si>
  <si>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</si>
  <si>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</si>
  <si>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</si>
  <si>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</si>
  <si>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</si>
  <si>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</si>
  <si>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</si>
  <si>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</si>
  <si>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</si>
  <si>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</si>
  <si>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</si>
  <si>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</si>
  <si>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</si>
  <si>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</si>
  <si>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</si>
  <si>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</si>
  <si>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</si>
  <si>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</si>
  <si>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</si>
  <si>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</si>
  <si>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</si>
  <si>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</si>
  <si>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</si>
  <si>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</si>
  <si>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</si>
  <si>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</si>
  <si>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</si>
  <si>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</si>
  <si>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</si>
  <si>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</si>
  <si>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</si>
  <si>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</si>
  <si>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</si>
  <si>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</si>
  <si>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</si>
  <si>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</si>
  <si>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</si>
  <si>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</si>
  <si>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</si>
  <si>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</si>
  <si>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</si>
  <si>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</si>
  <si>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</si>
  <si>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</si>
  <si>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</si>
  <si>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</si>
  <si>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</si>
  <si>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</si>
  <si>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</si>
  <si>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</si>
  <si>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</si>
  <si>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</si>
  <si>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</si>
  <si>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</si>
  <si>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</si>
  <si>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</si>
  <si>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</si>
  <si>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</si>
  <si>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</si>
  <si>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</si>
  <si>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</si>
  <si>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</si>
  <si>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</si>
  <si>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</si>
  <si>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</si>
  <si>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</si>
  <si>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</si>
  <si>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</si>
  <si>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</si>
  <si>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</si>
  <si>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</si>
  <si>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</si>
  <si>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</si>
  <si>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</si>
  <si>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</si>
  <si>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</si>
  <si>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</si>
  <si>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</si>
  <si>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</si>
  <si>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</si>
  <si>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</si>
  <si>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</si>
  <si>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</si>
  <si>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</si>
  <si>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</si>
  <si>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</si>
  <si>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</si>
  <si>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</si>
  <si>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</si>
  <si>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</si>
  <si>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</si>
  <si>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</si>
  <si>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</si>
  <si>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</si>
  <si>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</si>
  <si>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</si>
  <si>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</si>
  <si>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</si>
  <si>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</si>
  <si>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</si>
  <si>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</si>
  <si>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</si>
  <si>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</si>
  <si>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</si>
  <si>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</si>
  <si>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</si>
  <si>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</si>
  <si>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</si>
  <si>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</si>
  <si>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</si>
  <si>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</si>
  <si>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</si>
  <si>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</si>
  <si>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</si>
  <si>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</si>
  <si>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</si>
  <si>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</si>
  <si>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</si>
  <si>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</si>
  <si>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</si>
  <si>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</si>
  <si>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</si>
  <si>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</si>
  <si>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</si>
  <si>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</si>
  <si>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</si>
  <si>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</si>
  <si>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</si>
  <si>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</si>
  <si>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</si>
  <si>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</si>
  <si>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</si>
  <si>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</si>
  <si>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</si>
  <si>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</si>
  <si>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</si>
  <si>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</si>
  <si>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</si>
  <si>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</si>
  <si>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</si>
  <si>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</si>
  <si>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</si>
  <si>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</si>
  <si>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</si>
  <si>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</si>
  <si>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</si>
  <si>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</si>
  <si>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</si>
  <si>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</si>
  <si>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</si>
  <si>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</si>
  <si>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</si>
  <si>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</si>
  <si>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</si>
  <si>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</si>
  <si>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</si>
  <si>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</si>
  <si>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</si>
  <si>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</si>
  <si>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</si>
  <si>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</si>
  <si>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</si>
  <si>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</si>
  <si>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</si>
  <si>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</si>
  <si>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</si>
  <si>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</si>
  <si>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</si>
  <si>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</si>
  <si>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</si>
  <si>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</si>
  <si>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</si>
  <si>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</si>
  <si>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</si>
  <si>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</si>
  <si>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</si>
  <si>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</si>
  <si>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</si>
  <si>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</si>
  <si>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</si>
  <si>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</si>
  <si>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</si>
  <si>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</si>
  <si>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</si>
  <si>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</si>
  <si>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</si>
  <si>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</si>
  <si>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</si>
  <si>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</si>
  <si>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</si>
  <si>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</si>
  <si>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</si>
  <si>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</si>
  <si>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</si>
  <si>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</si>
  <si>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</si>
  <si>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</si>
  <si>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</si>
  <si>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</si>
  <si>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</si>
  <si>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</si>
  <si>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</si>
  <si>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</si>
  <si>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</si>
  <si>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</si>
  <si>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</si>
  <si>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</si>
  <si>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</si>
  <si>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</si>
  <si>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</si>
  <si>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</si>
  <si>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</si>
  <si>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</si>
  <si>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</si>
  <si>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</si>
  <si>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</si>
  <si>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</si>
  <si>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</si>
  <si>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</si>
  <si>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</si>
  <si>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</si>
  <si>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</si>
  <si>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</si>
  <si>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</si>
  <si>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</si>
  <si>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</si>
  <si>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</si>
  <si>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</si>
  <si>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</si>
  <si>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</si>
  <si>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</si>
  <si>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</si>
  <si>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</si>
  <si>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</si>
  <si>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</si>
  <si>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</si>
  <si>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</si>
  <si>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</si>
  <si>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</si>
  <si>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</si>
  <si>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</si>
  <si>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</si>
  <si>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</si>
  <si>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</si>
  <si>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</si>
  <si>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</si>
  <si>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</si>
  <si>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</si>
  <si>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</si>
  <si>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</si>
  <si>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</si>
  <si>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</si>
  <si>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</si>
  <si>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</si>
  <si>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</si>
  <si>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</si>
  <si>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</si>
  <si>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</si>
  <si>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</si>
  <si>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</si>
  <si>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</si>
  <si>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</si>
  <si>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</si>
  <si>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</si>
  <si>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</si>
  <si>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</si>
  <si>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</si>
  <si>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</si>
  <si>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</si>
  <si>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</si>
  <si>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</si>
  <si>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</si>
  <si>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</si>
  <si>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</si>
  <si>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</si>
  <si>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</si>
  <si>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</si>
  <si>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</si>
  <si>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</si>
  <si>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</si>
  <si>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</si>
  <si>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</si>
  <si>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</si>
  <si>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</si>
  <si>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</si>
  <si>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</si>
  <si>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</si>
  <si>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</si>
  <si>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</si>
  <si>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</si>
  <si>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</si>
  <si>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</si>
  <si>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</si>
  <si>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</si>
  <si>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</si>
  <si>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</si>
  <si>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</si>
  <si>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</si>
  <si>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</si>
  <si>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</si>
  <si>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</si>
  <si>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</si>
  <si>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</si>
  <si>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</si>
  <si>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</si>
  <si>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</si>
  <si>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</si>
  <si>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</si>
  <si>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</si>
  <si>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</si>
  <si>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</si>
  <si>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</si>
  <si>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</si>
  <si>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</si>
  <si>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</si>
  <si>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</si>
  <si>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</si>
  <si>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</si>
  <si>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</si>
  <si>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</si>
  <si>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</si>
  <si>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</si>
  <si>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</si>
  <si>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</si>
  <si>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</si>
  <si>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</si>
  <si>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</si>
  <si>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</si>
  <si>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</si>
  <si>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</si>
  <si>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</si>
  <si>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</si>
  <si>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</si>
  <si>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</si>
  <si>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</si>
  <si>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</si>
  <si>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</si>
  <si>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</si>
  <si>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</si>
  <si>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</si>
  <si>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</si>
  <si>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</si>
  <si>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</si>
  <si>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</si>
  <si>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</si>
  <si>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</si>
  <si>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</si>
  <si>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</si>
  <si>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</si>
  <si>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</si>
  <si>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</si>
  <si>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</si>
  <si>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</si>
  <si>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</si>
  <si>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</si>
  <si>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</si>
  <si>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</si>
  <si>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</si>
  <si>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</si>
  <si>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</si>
  <si>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</si>
  <si>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</si>
  <si>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</si>
  <si>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</si>
  <si>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</si>
  <si>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</si>
  <si>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</si>
  <si>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</si>
  <si>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</si>
  <si>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</si>
  <si>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</si>
  <si>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</si>
  <si>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</si>
  <si>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</si>
  <si>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</si>
  <si>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</si>
  <si>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</si>
  <si>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</si>
  <si>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</si>
  <si>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</si>
  <si>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</si>
  <si>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</si>
  <si>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</si>
  <si>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</si>
  <si>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</si>
  <si>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</si>
  <si>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</si>
  <si>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</si>
  <si>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</si>
  <si>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</si>
  <si>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</si>
  <si>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</si>
  <si>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</si>
  <si>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</si>
  <si>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</si>
  <si>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</si>
  <si>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</si>
  <si>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</si>
  <si>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</si>
  <si>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</si>
  <si>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</si>
  <si>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</si>
  <si>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</si>
  <si>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</si>
  <si>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</si>
  <si>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</si>
  <si>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</si>
  <si>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</si>
  <si>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</si>
  <si>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</si>
  <si>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</si>
  <si>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</si>
  <si>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</si>
  <si>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</si>
  <si>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</si>
  <si>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</si>
  <si>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</si>
  <si>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</si>
  <si>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</si>
  <si>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</si>
  <si>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</si>
  <si>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</si>
  <si>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</si>
  <si>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</si>
  <si>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</si>
  <si>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</si>
  <si>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</si>
  <si>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</si>
  <si>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</si>
  <si>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</si>
  <si>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</si>
  <si>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</si>
  <si>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</si>
  <si>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</si>
  <si>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</si>
  <si>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</si>
  <si>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</si>
  <si>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</si>
  <si>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</si>
  <si>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</si>
  <si>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</si>
  <si>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</si>
  <si>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</si>
  <si>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</si>
  <si>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</si>
  <si>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</si>
  <si>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</si>
  <si>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</si>
  <si>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</si>
  <si>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</si>
  <si>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</si>
  <si>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</si>
  <si>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</si>
  <si>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</si>
  <si>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</si>
  <si>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</si>
  <si>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</si>
  <si>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</si>
  <si>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</si>
  <si>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</si>
  <si>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</si>
  <si>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</si>
  <si>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</si>
  <si>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</si>
  <si>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</si>
  <si>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</si>
  <si>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</si>
  <si>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</si>
  <si>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</si>
  <si>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</si>
  <si>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</si>
  <si>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</si>
  <si>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</si>
  <si>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</si>
  <si>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</si>
  <si>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</si>
  <si>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</si>
  <si>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</si>
  <si>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</si>
  <si>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</si>
  <si>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</si>
  <si>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</si>
  <si>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</si>
  <si>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</si>
  <si>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</si>
  <si>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</si>
  <si>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</si>
  <si>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</si>
  <si>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</si>
  <si>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</si>
  <si>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</si>
  <si>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</si>
  <si>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</si>
  <si>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</si>
  <si>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</si>
  <si>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</si>
  <si>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</si>
  <si>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</si>
  <si>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</si>
  <si>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</si>
  <si>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</si>
  <si>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</si>
  <si>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</si>
  <si>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</si>
  <si>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</si>
  <si>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</si>
  <si>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</si>
  <si>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</si>
  <si>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</si>
  <si>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</si>
  <si>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</si>
  <si>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</si>
  <si>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</si>
  <si>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</si>
  <si>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</si>
  <si>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</si>
  <si>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</si>
  <si>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</si>
  <si>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</si>
  <si>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</si>
  <si>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</si>
  <si>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</si>
  <si>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</si>
  <si>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</si>
  <si>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</si>
  <si>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</si>
  <si>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</si>
  <si>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</si>
  <si>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</si>
  <si>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</si>
  <si>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</si>
  <si>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</si>
  <si>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</si>
  <si>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</si>
  <si>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</si>
  <si>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</si>
  <si>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</si>
  <si>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</si>
  <si>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</si>
  <si>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</si>
  <si>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</si>
  <si>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</si>
  <si>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</si>
  <si>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</si>
  <si>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</si>
  <si>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</si>
  <si>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</si>
  <si>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</si>
  <si>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</si>
  <si>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</si>
  <si>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</si>
  <si>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</si>
  <si>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</si>
  <si>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</si>
  <si>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</si>
  <si>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</si>
  <si>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</si>
  <si>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</si>
  <si>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</si>
  <si>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</si>
  <si>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</si>
  <si>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</si>
  <si>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</si>
  <si>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</si>
  <si>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</si>
  <si>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</si>
  <si>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</si>
  <si>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</si>
  <si>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</si>
  <si>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</si>
  <si>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</si>
  <si>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</si>
  <si>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</si>
  <si>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</si>
  <si>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</si>
  <si>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</si>
  <si>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</si>
  <si>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</si>
  <si>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</si>
  <si>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</si>
  <si>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</si>
  <si>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</si>
  <si>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</si>
  <si>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</si>
  <si>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</si>
  <si>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</si>
  <si>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</si>
  <si>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</si>
  <si>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</si>
  <si>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</si>
  <si>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</si>
  <si>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</si>
  <si>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</si>
  <si>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</si>
  <si>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</si>
  <si>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</si>
  <si>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</si>
  <si>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</si>
  <si>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</si>
  <si>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</si>
  <si>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</si>
  <si>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</si>
  <si>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</si>
  <si>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</si>
  <si>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</si>
  <si>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</si>
  <si>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</si>
  <si>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</si>
  <si>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</si>
  <si>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</si>
  <si>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</si>
  <si>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</si>
  <si>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</si>
  <si>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</si>
  <si>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</si>
  <si>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</si>
  <si>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</si>
  <si>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</si>
  <si>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</si>
  <si>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</si>
  <si>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</si>
  <si>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</si>
  <si>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</si>
  <si>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</si>
  <si>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</si>
  <si>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</si>
  <si>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</si>
  <si>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</si>
  <si>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</si>
  <si>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</si>
  <si>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</si>
  <si>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</si>
  <si>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</si>
  <si>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</si>
  <si>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</si>
  <si>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</si>
  <si>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</si>
  <si>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</si>
  <si>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</si>
  <si>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</si>
  <si>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</si>
  <si>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</si>
  <si>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</si>
  <si>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</si>
  <si>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</si>
  <si>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</si>
  <si>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</si>
  <si>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</si>
  <si>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</si>
  <si>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</si>
  <si>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</si>
  <si>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</si>
  <si>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</si>
  <si>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</si>
  <si>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</si>
  <si>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</si>
  <si>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</si>
  <si>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</si>
  <si>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</si>
  <si>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</si>
  <si>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</si>
  <si>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</si>
  <si>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</si>
  <si>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</si>
  <si>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</si>
  <si>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</si>
  <si>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</si>
  <si>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</si>
  <si>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</si>
  <si>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</si>
  <si>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</si>
  <si>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</si>
  <si>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</si>
  <si>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</si>
  <si>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</si>
  <si>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</si>
  <si>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</si>
  <si>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</si>
  <si>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</si>
  <si>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</si>
  <si>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</si>
  <si>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</si>
  <si>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</si>
  <si>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</si>
  <si>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</si>
  <si>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</si>
  <si>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</si>
  <si>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</si>
  <si>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</si>
  <si>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</si>
  <si>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</si>
  <si>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</si>
  <si>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</si>
  <si>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</si>
  <si>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</si>
  <si>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</si>
  <si>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</si>
  <si>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</si>
  <si>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</si>
  <si>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</si>
  <si>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</si>
  <si>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</si>
  <si>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</si>
  <si>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</si>
  <si>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</si>
  <si>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</si>
  <si>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</si>
  <si>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</si>
  <si>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</si>
  <si>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</si>
  <si>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</si>
  <si>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</si>
  <si>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</si>
  <si>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</si>
  <si>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</si>
  <si>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</si>
  <si>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</si>
  <si>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</si>
  <si>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</si>
  <si>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</si>
  <si>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</si>
  <si>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</si>
  <si>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</si>
  <si>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</si>
  <si>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</si>
  <si>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</si>
  <si>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</si>
  <si>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</si>
  <si>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</si>
  <si>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</si>
  <si>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</si>
  <si>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</si>
  <si>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</si>
  <si>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</si>
  <si>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</si>
  <si>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</si>
  <si>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</si>
  <si>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</si>
  <si>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</si>
  <si>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</si>
  <si>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</si>
  <si>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</si>
  <si>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</si>
  <si>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</si>
  <si>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</si>
  <si>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</si>
  <si>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</si>
  <si>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</si>
  <si>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</si>
  <si>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</si>
  <si>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</si>
  <si>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</si>
  <si>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</si>
  <si>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</si>
  <si>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</si>
  <si>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</si>
  <si>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</si>
  <si>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</si>
  <si>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</si>
  <si>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</si>
  <si>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</si>
  <si>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</si>
  <si>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</si>
  <si>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</si>
  <si>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</si>
  <si>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</si>
  <si>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</si>
  <si>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</si>
  <si>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</si>
  <si>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</si>
  <si>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</si>
  <si>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</si>
  <si>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</si>
  <si>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</si>
  <si>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</si>
  <si>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</si>
  <si>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</si>
  <si>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</si>
  <si>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</si>
  <si>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</si>
  <si>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</si>
  <si>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</si>
  <si>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</si>
  <si>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</si>
  <si>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</si>
  <si>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</si>
  <si>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</si>
  <si>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</si>
  <si>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</si>
  <si>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</si>
  <si>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</si>
  <si>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</si>
  <si>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</si>
  <si>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</si>
  <si>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</si>
  <si>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</si>
  <si>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</si>
  <si>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</si>
  <si>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</si>
  <si>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</si>
  <si>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</si>
  <si>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</si>
  <si>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</si>
  <si>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</si>
  <si>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</si>
  <si>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</si>
  <si>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</si>
  <si>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</si>
  <si>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</si>
  <si>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</si>
  <si>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</si>
  <si>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</si>
  <si>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</si>
  <si>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</si>
  <si>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</si>
  <si>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</si>
  <si>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</si>
  <si>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</si>
  <si>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</si>
  <si>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</si>
  <si>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</si>
  <si>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</si>
  <si>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</si>
  <si>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</si>
  <si>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</si>
  <si>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</si>
  <si>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</si>
  <si>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</si>
  <si>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</si>
  <si>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</si>
  <si>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</si>
  <si>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</si>
  <si>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</si>
  <si>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</si>
  <si>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</si>
  <si>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</si>
  <si>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</si>
  <si>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</si>
  <si>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</si>
  <si>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</si>
  <si>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</si>
  <si>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</si>
  <si>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</si>
  <si>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</si>
  <si>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</si>
  <si>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</si>
  <si>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</si>
  <si>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</si>
  <si>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</si>
  <si>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</si>
  <si>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</si>
  <si>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</si>
  <si>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</si>
  <si>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</si>
  <si>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</si>
  <si>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</si>
  <si>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</si>
  <si>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</si>
  <si>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</si>
  <si>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</si>
  <si>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</si>
  <si>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</si>
  <si>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</si>
  <si>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</si>
  <si>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</si>
  <si>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</si>
  <si>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</si>
  <si>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</si>
  <si>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</si>
  <si>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</si>
  <si>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</si>
  <si>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</si>
  <si>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</si>
  <si>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</si>
  <si>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</si>
  <si>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</si>
  <si>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</si>
  <si>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</si>
  <si>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</si>
  <si>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</si>
  <si>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</si>
  <si>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</si>
  <si>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</si>
  <si>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</si>
  <si>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</si>
  <si>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</si>
  <si>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</si>
  <si>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</si>
  <si>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</si>
  <si>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</si>
  <si>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</si>
  <si>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</si>
  <si>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</si>
  <si>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</si>
  <si>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</si>
  <si>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</si>
  <si>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</si>
  <si>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</si>
  <si>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</si>
  <si>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</si>
  <si>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</si>
  <si>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</si>
  <si>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</si>
  <si>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</si>
  <si>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</si>
  <si>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</si>
  <si>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</si>
  <si>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</si>
  <si>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</si>
  <si>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</si>
  <si>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</si>
  <si>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</si>
  <si>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</si>
  <si>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</si>
  <si>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</si>
  <si>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</si>
  <si>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</si>
  <si>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</si>
  <si>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</si>
  <si>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</si>
  <si>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</si>
  <si>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</si>
  <si>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</si>
  <si>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</si>
  <si>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</si>
  <si>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</si>
  <si>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</si>
  <si>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</si>
  <si>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</si>
  <si>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</si>
  <si>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</si>
  <si>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</si>
  <si>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</si>
  <si>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</si>
  <si>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</si>
  <si>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</si>
  <si>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</si>
  <si>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</si>
  <si>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</si>
  <si>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</si>
  <si>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</si>
  <si>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</si>
  <si>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</si>
  <si>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</si>
  <si>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</si>
  <si>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</si>
  <si>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</si>
  <si>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</si>
  <si>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</si>
  <si>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</si>
  <si>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</si>
  <si>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</si>
  <si>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</si>
  <si>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</si>
  <si>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</si>
  <si>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</si>
  <si>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</si>
  <si>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</si>
  <si>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</si>
  <si>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</si>
  <si>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</si>
  <si>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</si>
  <si>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</si>
  <si>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</si>
  <si>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</si>
  <si>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</si>
  <si>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</si>
  <si>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</si>
  <si>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</si>
  <si>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</si>
  <si>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</si>
  <si>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</si>
  <si>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</si>
  <si>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</si>
  <si>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</si>
  <si>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</si>
  <si>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</si>
  <si>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</si>
  <si>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</si>
  <si>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</si>
  <si>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</si>
  <si>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</si>
  <si>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</si>
  <si>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</si>
  <si>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</si>
  <si>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</si>
  <si>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</si>
  <si>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</si>
  <si>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</si>
  <si>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</si>
  <si>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</si>
  <si>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</si>
  <si>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</si>
  <si>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</si>
  <si>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</si>
  <si>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</si>
  <si>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</si>
  <si>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</si>
  <si>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</si>
  <si>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</si>
  <si>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</si>
  <si>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</si>
  <si>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</si>
  <si>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</si>
  <si>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</si>
  <si>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</si>
  <si>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</si>
  <si>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</si>
  <si>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</si>
  <si>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</si>
  <si>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</si>
  <si>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</si>
  <si>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</si>
  <si>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</si>
  <si>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</si>
  <si>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</si>
  <si>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</si>
  <si>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</si>
  <si>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</si>
  <si>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</si>
  <si>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</si>
  <si>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</si>
  <si>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</si>
  <si>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</si>
  <si>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</si>
  <si>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</si>
  <si>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</si>
  <si>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</si>
  <si>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</si>
  <si>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</si>
  <si>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</si>
  <si>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</si>
  <si>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</si>
  <si>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</si>
  <si>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</si>
  <si>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</si>
  <si>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</si>
  <si>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</si>
  <si>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</si>
  <si>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</si>
  <si>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</si>
  <si>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</si>
  <si>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</si>
  <si>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</si>
  <si>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</si>
  <si>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</si>
  <si>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</si>
  <si>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</si>
  <si>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</si>
  <si>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</si>
  <si>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</si>
  <si>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</si>
  <si>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</si>
  <si>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</si>
  <si>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</si>
  <si>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</si>
  <si>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</si>
  <si>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</si>
  <si>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</si>
  <si>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</si>
  <si>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</si>
  <si>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</si>
  <si>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</si>
  <si>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</si>
  <si>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</si>
  <si>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</si>
  <si>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</si>
  <si>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</si>
  <si>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</si>
  <si>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</si>
  <si>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</si>
  <si>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</si>
  <si>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</si>
  <si>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</si>
  <si>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</si>
  <si>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</si>
  <si>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</si>
  <si>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</si>
  <si>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</si>
  <si>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</si>
  <si>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</si>
  <si>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</si>
  <si>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</si>
  <si>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</si>
  <si>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</si>
  <si>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</si>
  <si>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</si>
  <si>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</si>
  <si>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</si>
  <si>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</si>
  <si>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</si>
  <si>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</si>
  <si>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</si>
  <si>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</si>
  <si>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</si>
  <si>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</si>
  <si>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</si>
  <si>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</si>
  <si>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</si>
  <si>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</si>
  <si>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</si>
  <si>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</si>
  <si>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</si>
  <si>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</si>
  <si>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</si>
  <si>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</si>
  <si>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</si>
  <si>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</si>
  <si>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</si>
  <si>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</si>
  <si>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</si>
  <si>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</si>
  <si>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</si>
  <si>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</si>
  <si>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</si>
  <si>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</si>
  <si>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</si>
  <si>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</si>
  <si>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</si>
  <si>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</si>
  <si>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</si>
  <si>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</si>
  <si>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</si>
  <si>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</si>
  <si>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</si>
  <si>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</si>
  <si>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</si>
  <si>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</si>
  <si>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</si>
  <si>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</si>
  <si>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</si>
  <si>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</si>
  <si>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</si>
  <si>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</si>
  <si>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</si>
  <si>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</si>
  <si>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</si>
  <si>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</si>
  <si>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</si>
  <si>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</si>
  <si>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</si>
  <si>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</si>
  <si>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</si>
  <si>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</si>
  <si>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</si>
  <si>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</si>
  <si>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</si>
  <si>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</si>
  <si>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</si>
  <si>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</si>
  <si>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</si>
  <si>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</si>
  <si>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</si>
  <si>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</si>
  <si>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</si>
  <si>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</si>
  <si>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</si>
  <si>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</si>
  <si>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</si>
  <si>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</si>
  <si>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</si>
  <si>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</si>
  <si>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</si>
  <si>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</si>
  <si>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</si>
  <si>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</si>
  <si>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</si>
  <si>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</si>
  <si>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</si>
  <si>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</si>
  <si>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</si>
  <si>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</si>
  <si>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</si>
  <si>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</si>
  <si>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</si>
  <si>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</si>
  <si>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</si>
  <si>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</si>
  <si>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</si>
  <si>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</si>
  <si>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</si>
  <si>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</si>
  <si>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</si>
  <si>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</si>
  <si>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</si>
  <si>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</si>
  <si>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</si>
  <si>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</si>
  <si>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</si>
  <si>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</si>
  <si>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</si>
  <si>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</si>
  <si>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</si>
  <si>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</si>
  <si>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</si>
  <si>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</si>
  <si>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</si>
  <si>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</si>
  <si>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</si>
  <si>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</si>
  <si>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</si>
  <si>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</si>
  <si>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</si>
  <si>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</si>
  <si>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</si>
  <si>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</si>
  <si>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</si>
  <si>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</si>
  <si>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</si>
  <si>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</si>
  <si>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</si>
  <si>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</si>
  <si>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</si>
  <si>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</si>
  <si>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</si>
  <si>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</si>
  <si>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</si>
  <si>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</si>
  <si>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</si>
  <si>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</si>
  <si>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</si>
  <si>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</si>
  <si>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</si>
  <si>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</si>
  <si>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</si>
  <si>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</si>
  <si>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</si>
  <si>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</si>
  <si>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</si>
  <si>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</si>
  <si>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</si>
  <si>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</si>
  <si>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</si>
  <si>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</si>
  <si>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</si>
  <si>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</si>
  <si>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</si>
  <si>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</si>
  <si>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</si>
  <si>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</si>
  <si>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</si>
  <si>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</si>
  <si>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</si>
  <si>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</si>
  <si>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</si>
  <si>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</si>
  <si>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</si>
  <si>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</si>
  <si>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</si>
  <si>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</si>
  <si>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</si>
  <si>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</si>
  <si>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</si>
  <si>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</si>
  <si>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</si>
  <si>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</si>
  <si>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</si>
  <si>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</si>
  <si>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</si>
  <si>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</si>
  <si>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</si>
  <si>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</si>
  <si>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</si>
  <si>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</si>
  <si>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</si>
  <si>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</si>
  <si>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</si>
  <si>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</si>
  <si>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</si>
  <si>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</si>
  <si>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</si>
  <si>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</si>
  <si>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</si>
  <si>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</si>
  <si>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</si>
  <si>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</si>
  <si>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</si>
  <si>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</si>
  <si>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</si>
  <si>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</si>
  <si>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</si>
  <si>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</si>
  <si>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</si>
  <si>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</si>
  <si>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</si>
  <si>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</si>
  <si>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</si>
  <si>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</si>
  <si>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</si>
  <si>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</si>
  <si>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</si>
  <si>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</si>
  <si>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</si>
  <si>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</si>
  <si>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</si>
  <si>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</si>
  <si>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</si>
  <si>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</si>
  <si>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</si>
  <si>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</si>
  <si>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</si>
  <si>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</si>
  <si>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</si>
  <si>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</si>
  <si>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</si>
  <si>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</si>
  <si>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</si>
  <si>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</si>
  <si>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</si>
  <si>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</si>
  <si>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</si>
  <si>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</si>
  <si>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</si>
  <si>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</si>
  <si>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</si>
  <si>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</si>
  <si>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</si>
  <si>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</si>
  <si>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</si>
  <si>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</si>
  <si>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</si>
  <si>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</si>
  <si>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</si>
  <si>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</si>
  <si>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</si>
  <si>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</si>
  <si>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</si>
  <si>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</si>
  <si>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</si>
  <si>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</si>
  <si>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</si>
  <si>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</si>
  <si>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</si>
  <si>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</si>
  <si>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</si>
  <si>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</si>
  <si>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</si>
  <si>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</si>
  <si>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</si>
  <si>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</si>
  <si>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</si>
  <si>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</si>
  <si>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</si>
  <si>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</si>
  <si>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</si>
  <si>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</si>
  <si>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</si>
  <si>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</si>
  <si>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</si>
  <si>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</si>
  <si>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</si>
  <si>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</si>
  <si>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</si>
  <si>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</si>
  <si>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</si>
  <si>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</si>
  <si>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</si>
  <si>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</si>
  <si>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</si>
  <si>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</si>
  <si>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</si>
  <si>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</si>
  <si>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</si>
  <si>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</si>
  <si>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</si>
  <si>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</si>
  <si>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</si>
  <si>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</si>
  <si>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</si>
  <si>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</si>
  <si>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</si>
  <si>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</si>
  <si>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</si>
  <si>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</si>
  <si>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</si>
  <si>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</si>
  <si>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</si>
  <si>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</si>
  <si>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</si>
  <si>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</si>
  <si>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</si>
  <si>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</si>
  <si>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</si>
  <si>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</si>
  <si>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</si>
  <si>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</si>
  <si>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</si>
  <si>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</si>
  <si>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</si>
  <si>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</si>
  <si>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</si>
  <si>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</si>
  <si>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</si>
  <si>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</si>
  <si>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</si>
  <si>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</si>
  <si>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</si>
  <si>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</si>
  <si>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</si>
  <si>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</si>
  <si>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</si>
  <si>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</si>
  <si>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</si>
  <si>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</si>
  <si>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</si>
  <si>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</si>
  <si>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</si>
  <si>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</si>
  <si>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</si>
  <si>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</si>
  <si>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</si>
  <si>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</si>
  <si>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</si>
  <si>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</si>
  <si>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</si>
  <si>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</si>
  <si>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</si>
  <si>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</si>
  <si>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</si>
  <si>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</si>
  <si>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</si>
  <si>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</si>
  <si>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</si>
  <si>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</si>
  <si>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</si>
  <si>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</si>
  <si>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</si>
  <si>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</si>
  <si>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</si>
  <si>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</si>
  <si>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</si>
  <si>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</si>
  <si>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</si>
  <si>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</si>
  <si>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</si>
  <si>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</si>
  <si>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</si>
  <si>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</si>
  <si>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</si>
  <si>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</si>
  <si>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</si>
  <si>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</si>
  <si>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</si>
  <si>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</si>
  <si>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</si>
  <si>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</si>
  <si>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</si>
  <si>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</si>
  <si>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</si>
  <si>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</si>
  <si>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</si>
  <si>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</si>
  <si>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</si>
  <si>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</si>
  <si>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</si>
  <si>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</si>
  <si>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</si>
  <si>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</si>
  <si>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</si>
  <si>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</si>
  <si>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</si>
  <si>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</si>
  <si>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</si>
  <si>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</si>
  <si>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</si>
  <si>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</si>
  <si>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</si>
  <si>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</si>
  <si>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</si>
  <si>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</si>
  <si>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</si>
  <si>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</si>
  <si>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</si>
  <si>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</si>
  <si>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</si>
  <si>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</si>
  <si>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</si>
  <si>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</si>
  <si>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</si>
  <si>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</si>
  <si>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</si>
  <si>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</si>
  <si>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</si>
  <si>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</si>
  <si>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</si>
  <si>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</si>
  <si>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</si>
  <si>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</si>
  <si>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</si>
  <si>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</si>
  <si>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</si>
  <si>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</si>
  <si>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</si>
  <si>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</si>
  <si>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</si>
  <si>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</si>
  <si>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</si>
  <si>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</si>
  <si>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</si>
  <si>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</si>
  <si>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</si>
  <si>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</si>
  <si>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</si>
  <si>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</si>
  <si>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</si>
  <si>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</si>
  <si>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</si>
  <si>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</si>
  <si>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</si>
  <si>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</si>
  <si>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</si>
  <si>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</si>
  <si>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</si>
  <si>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</si>
  <si>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</si>
  <si>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</si>
  <si>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</si>
  <si>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</si>
  <si>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</si>
  <si>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</si>
  <si>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</si>
  <si>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</si>
  <si>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</si>
  <si>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</si>
  <si>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</si>
  <si>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</si>
  <si>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</si>
  <si>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</si>
  <si>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</si>
  <si>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</si>
  <si>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</si>
  <si>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</si>
  <si>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</si>
  <si>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</si>
  <si>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</si>
  <si>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</si>
  <si>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</si>
  <si>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</si>
  <si>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</si>
  <si>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</si>
  <si>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</si>
  <si>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</si>
  <si>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</si>
  <si>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</si>
  <si>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</si>
  <si>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</si>
  <si>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</si>
  <si>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</si>
  <si>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</si>
  <si>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</si>
  <si>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</si>
  <si>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</si>
  <si>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</si>
  <si>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</si>
  <si>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</si>
  <si>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</si>
  <si>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</si>
  <si>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</si>
  <si>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</si>
  <si>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</si>
  <si>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</si>
  <si>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</si>
  <si>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</si>
  <si>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</si>
  <si>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</si>
  <si>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</si>
  <si>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</si>
  <si>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</si>
  <si>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</si>
  <si>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</si>
  <si>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</si>
  <si>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</si>
  <si>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</si>
  <si>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</si>
  <si>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</si>
  <si>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</si>
  <si>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</si>
  <si>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</si>
  <si>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</si>
  <si>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</si>
  <si>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</si>
  <si>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</si>
  <si>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</si>
  <si>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</si>
  <si>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</si>
  <si>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</si>
  <si>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</si>
  <si>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</si>
  <si>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</si>
  <si>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</si>
  <si>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</si>
  <si>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</si>
  <si>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</si>
  <si>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</si>
  <si>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</si>
  <si>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</si>
  <si>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</si>
  <si>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</si>
  <si>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</si>
  <si>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</si>
  <si>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</si>
  <si>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</si>
  <si>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</si>
  <si>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</si>
  <si>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</si>
  <si>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</si>
  <si>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</si>
  <si>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</si>
  <si>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</si>
  <si>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</si>
  <si>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</si>
  <si>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</si>
  <si>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</si>
  <si>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</si>
  <si>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</si>
  <si>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</si>
  <si>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</si>
  <si>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</si>
  <si>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</si>
  <si>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</si>
  <si>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</si>
  <si>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</si>
  <si>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</si>
  <si>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</si>
  <si>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</si>
  <si>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</si>
  <si>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</si>
  <si>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</si>
  <si>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</si>
  <si>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</si>
  <si>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</si>
  <si>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</si>
  <si>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</si>
  <si>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</si>
  <si>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</si>
  <si>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</si>
  <si>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</si>
  <si>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</si>
  <si>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</si>
  <si>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</si>
  <si>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</si>
  <si>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</si>
  <si>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</si>
  <si>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</si>
  <si>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</si>
  <si>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</si>
  <si>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</si>
  <si>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</si>
  <si>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</si>
  <si>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</si>
  <si>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</si>
  <si>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</si>
  <si>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</si>
  <si>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</si>
  <si>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</si>
  <si>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</si>
  <si>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</si>
  <si>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</si>
  <si>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</si>
  <si>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</si>
  <si>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</si>
  <si>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</si>
  <si>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</si>
  <si>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</si>
  <si>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</si>
  <si>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</si>
  <si>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</si>
  <si>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</si>
  <si>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</si>
  <si>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</si>
  <si>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</si>
  <si>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</si>
  <si>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</si>
  <si>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</si>
  <si>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</si>
  <si>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</si>
  <si>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</si>
  <si>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</si>
  <si>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</si>
  <si>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</si>
  <si>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</si>
  <si>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</si>
  <si>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</si>
  <si>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</si>
  <si>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</si>
  <si>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</si>
  <si>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</si>
  <si>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</si>
  <si>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</si>
  <si>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</si>
  <si>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</si>
  <si>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</si>
  <si>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</si>
  <si>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</si>
  <si>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</si>
  <si>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</si>
  <si>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</si>
  <si>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</si>
  <si>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</si>
  <si>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</si>
  <si>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</si>
  <si>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</si>
  <si>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</si>
  <si>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</si>
  <si>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</si>
  <si>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</si>
  <si>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</si>
  <si>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</si>
  <si>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</si>
  <si>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</si>
  <si>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</si>
  <si>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</si>
  <si>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</si>
  <si>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</si>
  <si>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</si>
  <si>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</si>
  <si>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</si>
  <si>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</si>
  <si>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</si>
  <si>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</si>
  <si>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</si>
  <si>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</si>
  <si>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</si>
  <si>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</si>
  <si>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</si>
  <si>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</si>
  <si>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</si>
  <si>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</si>
  <si>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</si>
  <si>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</si>
  <si>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</si>
  <si>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</si>
  <si>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</si>
  <si>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</si>
  <si>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</si>
  <si>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</si>
  <si>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</si>
  <si>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</si>
  <si>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</si>
  <si>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</si>
  <si>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</si>
  <si>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</si>
  <si>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</si>
  <si>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</si>
  <si>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</si>
  <si>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</si>
  <si>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</si>
  <si>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</si>
  <si>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</si>
  <si>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</si>
  <si>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</si>
  <si>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</si>
  <si>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</si>
  <si>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</si>
  <si>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</si>
  <si>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</si>
  <si>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</si>
  <si>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</si>
  <si>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</si>
  <si>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</si>
  <si>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</si>
  <si>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</si>
  <si>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</si>
  <si>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</si>
  <si>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</si>
  <si>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</si>
  <si>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</si>
  <si>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</si>
  <si>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</si>
  <si>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</si>
  <si>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</si>
  <si>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</si>
  <si>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</si>
  <si>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</si>
  <si>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</si>
  <si>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</si>
  <si>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</si>
  <si>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</si>
  <si>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</si>
  <si>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</si>
  <si>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</si>
  <si>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</si>
  <si>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</si>
  <si>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</si>
  <si>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</si>
  <si>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</si>
  <si>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</si>
  <si>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</si>
  <si>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</si>
  <si>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</si>
  <si>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</si>
  <si>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</si>
  <si>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</si>
  <si>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</si>
  <si>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</si>
  <si>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</si>
  <si>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</si>
  <si>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</si>
  <si>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</si>
  <si>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</si>
  <si>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</si>
  <si>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</si>
  <si>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</si>
  <si>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</si>
  <si>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</si>
  <si>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</si>
  <si>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</si>
  <si>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</si>
  <si>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</si>
  <si>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</si>
  <si>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</si>
  <si>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</si>
  <si>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</si>
  <si>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</si>
  <si>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</si>
  <si>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</si>
  <si>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</si>
  <si>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</si>
  <si>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</si>
  <si>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</si>
  <si>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</si>
  <si>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</si>
  <si>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</si>
  <si>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</si>
  <si>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</si>
  <si>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</si>
  <si>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</si>
  <si>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</si>
  <si>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</si>
  <si>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</si>
  <si>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</si>
  <si>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</si>
  <si>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</si>
  <si>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</si>
  <si>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</si>
  <si>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</si>
  <si>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</si>
  <si>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</si>
  <si>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</si>
  <si>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</si>
  <si>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</si>
  <si>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</si>
  <si>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</si>
  <si>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</si>
  <si>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</si>
  <si>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</si>
  <si>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</si>
  <si>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</si>
  <si>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</si>
  <si>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</si>
  <si>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</si>
  <si>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</si>
  <si>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</si>
  <si>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</si>
  <si>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</si>
  <si>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</si>
  <si>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</si>
  <si>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</si>
  <si>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</si>
  <si>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</si>
  <si>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</si>
  <si>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</si>
  <si>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</si>
  <si>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</si>
  <si>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</si>
  <si>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</si>
  <si>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</si>
  <si>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</si>
  <si>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</si>
  <si>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</si>
  <si>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</si>
  <si>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</si>
  <si>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</si>
  <si>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</si>
  <si>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</si>
  <si>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</si>
  <si>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</si>
  <si>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</si>
  <si>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</si>
  <si>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</si>
  <si>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</si>
  <si>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</si>
  <si>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</si>
  <si>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</si>
  <si>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</si>
  <si>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</si>
  <si>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</si>
  <si>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</si>
  <si>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</si>
  <si>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</si>
  <si>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</si>
  <si>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</si>
  <si>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</si>
  <si>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</si>
  <si>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</si>
  <si>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</si>
  <si>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</si>
  <si>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</si>
  <si>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</si>
  <si>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</si>
  <si>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</si>
  <si>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</si>
  <si>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</si>
  <si>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</si>
  <si>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</si>
  <si>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</si>
  <si>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</si>
  <si>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</si>
  <si>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</si>
  <si>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</si>
  <si>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</si>
  <si>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</si>
  <si>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</si>
  <si>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</si>
  <si>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</si>
  <si>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</si>
  <si>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</si>
  <si>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</si>
  <si>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</si>
  <si>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</si>
  <si>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</si>
  <si>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</si>
  <si>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</si>
  <si>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</si>
  <si>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</si>
  <si>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</si>
  <si>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</si>
  <si>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</si>
  <si>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</si>
  <si>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</si>
  <si>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</si>
  <si>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</si>
  <si>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</si>
  <si>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</si>
  <si>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</si>
  <si>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</si>
  <si>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</si>
  <si>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</si>
  <si>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</si>
  <si>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</si>
  <si>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</si>
  <si>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</si>
  <si>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</si>
  <si>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</si>
  <si>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</si>
  <si>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</si>
  <si>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</si>
  <si>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</si>
  <si>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</si>
  <si>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</si>
  <si>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</si>
  <si>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</si>
  <si>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</si>
  <si>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</si>
  <si>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</si>
  <si>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</si>
  <si>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</si>
  <si>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</si>
  <si>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</si>
  <si>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</si>
  <si>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</si>
  <si>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</si>
  <si>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</si>
  <si>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</si>
  <si>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</si>
  <si>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</si>
  <si>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</si>
  <si>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</si>
  <si>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</si>
  <si>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</si>
  <si>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</si>
  <si>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</si>
  <si>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</si>
  <si>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</si>
  <si>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</si>
  <si>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</si>
  <si>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</si>
  <si>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</si>
  <si>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</si>
  <si>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</si>
  <si>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</si>
  <si>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</si>
  <si>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</si>
  <si>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</si>
  <si>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</si>
  <si>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</si>
  <si>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</si>
  <si>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</si>
  <si>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</si>
  <si>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</si>
  <si>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</si>
  <si>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</si>
  <si>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</si>
  <si>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</si>
  <si>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</si>
  <si>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</si>
  <si>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</si>
  <si>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</si>
  <si>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</si>
  <si>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</si>
  <si>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</si>
  <si>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</si>
  <si>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</si>
  <si>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</si>
  <si>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</si>
  <si>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</si>
  <si>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</si>
  <si>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</si>
  <si>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</si>
  <si>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</si>
  <si>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</si>
  <si>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</si>
  <si>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</si>
  <si>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</si>
  <si>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</si>
  <si>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</si>
  <si>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</si>
  <si>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</si>
  <si>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</si>
  <si>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</si>
  <si>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</si>
  <si>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</si>
  <si>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</si>
  <si>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</si>
  <si>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</si>
  <si>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</si>
  <si>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</si>
  <si>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</si>
  <si>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</si>
  <si>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</si>
  <si>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</si>
  <si>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</si>
  <si>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</si>
  <si>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</si>
  <si>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</si>
  <si>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</si>
  <si>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</si>
  <si>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</si>
  <si>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</si>
  <si>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</si>
  <si>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</si>
  <si>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</si>
  <si>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</si>
  <si>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</si>
  <si>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</si>
  <si>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</si>
  <si>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</si>
  <si>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</si>
  <si>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</si>
  <si>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</si>
  <si>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</si>
  <si>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</si>
  <si>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</si>
  <si>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</si>
  <si>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</si>
  <si>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</si>
  <si>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</si>
  <si>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</si>
  <si>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</si>
  <si>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</si>
  <si>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</si>
  <si>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</si>
  <si>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</si>
  <si>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</si>
  <si>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</si>
  <si>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</si>
  <si>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</si>
  <si>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</si>
  <si>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</si>
  <si>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</si>
  <si>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</si>
  <si>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</si>
  <si>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</si>
  <si>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</si>
  <si>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</si>
  <si>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</si>
  <si>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</si>
  <si>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</si>
  <si>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</si>
  <si>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</si>
  <si>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</si>
  <si>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</si>
  <si>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</si>
  <si>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</si>
  <si>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</si>
  <si>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</si>
  <si>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</si>
  <si>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</si>
  <si>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</si>
  <si>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</si>
  <si>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</si>
  <si>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</si>
  <si>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</si>
  <si>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</si>
  <si>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</si>
  <si>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</si>
  <si>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</si>
  <si>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</si>
  <si>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</si>
  <si>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</si>
  <si>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</si>
  <si>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</si>
  <si>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</si>
  <si>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</si>
  <si>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</si>
  <si>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</si>
  <si>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</si>
  <si>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</si>
  <si>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</si>
  <si>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</si>
  <si>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</si>
  <si>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</si>
  <si>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</si>
  <si>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</si>
  <si>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</si>
  <si>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</si>
  <si>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</si>
  <si>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</si>
  <si>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</si>
  <si>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</si>
  <si>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</si>
  <si>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</si>
  <si>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</si>
  <si>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</si>
  <si>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</si>
  <si>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</si>
  <si>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</si>
  <si>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</si>
  <si>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</si>
  <si>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</si>
  <si>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</si>
  <si>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</si>
  <si>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</si>
  <si>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</si>
  <si>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</si>
  <si>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</si>
  <si>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</si>
  <si>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</si>
  <si>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</si>
  <si>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</si>
  <si>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</si>
  <si>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</si>
  <si>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</si>
  <si>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</si>
  <si>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</si>
  <si>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</si>
  <si>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</si>
  <si>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</si>
  <si>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</si>
  <si>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</si>
  <si>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</si>
  <si>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</si>
  <si>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</si>
  <si>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</si>
  <si>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</si>
  <si>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</si>
  <si>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</si>
  <si>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</si>
  <si>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</si>
  <si>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</si>
  <si>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</si>
  <si>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</si>
  <si>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</si>
  <si>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</si>
  <si>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</si>
  <si>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</si>
  <si>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</si>
  <si>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</si>
  <si>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</si>
  <si>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</si>
  <si>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</si>
  <si>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</si>
  <si>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</si>
  <si>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</si>
  <si>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</si>
  <si>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</si>
  <si>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</si>
  <si>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</si>
  <si>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</si>
  <si>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</si>
  <si>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</si>
  <si>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</si>
  <si>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</si>
  <si>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</si>
  <si>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</si>
  <si>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</si>
  <si>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</si>
  <si>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</si>
  <si>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</si>
  <si>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</si>
  <si>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</si>
  <si>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</si>
  <si>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</si>
  <si>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</si>
  <si>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</si>
  <si>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</si>
  <si>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</si>
  <si>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</si>
  <si>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</si>
  <si>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</si>
  <si>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</si>
  <si>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</si>
  <si>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</si>
  <si>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</si>
  <si>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</si>
  <si>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</si>
  <si>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</si>
  <si>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</si>
  <si>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</si>
  <si>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</si>
  <si>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</si>
  <si>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</si>
  <si>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</si>
  <si>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</si>
  <si>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</si>
  <si>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</si>
  <si>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</si>
  <si>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</si>
  <si>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</si>
  <si>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</si>
  <si>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</si>
  <si>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</si>
  <si>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</si>
  <si>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</si>
  <si>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</si>
  <si>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</si>
  <si>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</si>
  <si>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</si>
  <si>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</si>
  <si>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</si>
  <si>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</si>
  <si>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</si>
  <si>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</si>
  <si>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</si>
  <si>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</si>
  <si>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</si>
  <si>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</si>
  <si>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</si>
  <si>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</si>
  <si>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</si>
  <si>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</si>
  <si>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</si>
  <si>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</si>
  <si>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</si>
  <si>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</si>
  <si>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</si>
  <si>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</si>
  <si>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</si>
  <si>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</si>
  <si>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</si>
  <si>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</si>
  <si>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</si>
  <si>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</si>
  <si>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</si>
  <si>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</si>
  <si>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</si>
  <si>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</si>
  <si>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</si>
  <si>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</si>
  <si>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</si>
  <si>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</si>
  <si>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</si>
  <si>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</si>
  <si>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</si>
  <si>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</si>
  <si>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</si>
  <si>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</si>
  <si>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</si>
  <si>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</si>
  <si>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</si>
  <si>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</si>
  <si>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</si>
  <si>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</si>
  <si>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</si>
  <si>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</si>
  <si>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</si>
  <si>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</si>
  <si>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</si>
  <si>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</si>
  <si>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</si>
  <si>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</si>
  <si>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</si>
  <si>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</si>
  <si>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</si>
  <si>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</si>
  <si>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</si>
  <si>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</si>
  <si>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</si>
  <si>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</si>
  <si>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</si>
  <si>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</si>
  <si>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</si>
  <si>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</si>
  <si>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</si>
  <si>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</si>
  <si>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</si>
  <si>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</si>
  <si>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</si>
  <si>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</si>
  <si>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</si>
  <si>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</si>
  <si>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</si>
  <si>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</si>
  <si>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</si>
  <si>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</si>
  <si>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</si>
  <si>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</si>
  <si>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</si>
  <si>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</si>
  <si>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</si>
  <si>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</si>
  <si>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</si>
  <si>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</si>
  <si>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</si>
  <si>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</si>
  <si>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</si>
  <si>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</si>
  <si>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</si>
  <si>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</si>
  <si>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</si>
  <si>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</si>
  <si>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</si>
  <si>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</si>
  <si>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</si>
  <si>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</si>
  <si>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</si>
  <si>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</si>
  <si>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</si>
  <si>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</si>
  <si>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</si>
  <si>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</si>
  <si>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</si>
  <si>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</si>
  <si>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</si>
  <si>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</si>
  <si>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</si>
  <si>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</si>
  <si>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</si>
  <si>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</si>
  <si>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</si>
  <si>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</si>
  <si>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</si>
  <si>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</si>
  <si>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</si>
  <si>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</si>
  <si>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</si>
  <si>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</si>
  <si>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</si>
  <si>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</si>
  <si>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</si>
  <si>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</si>
  <si>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</si>
  <si>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</si>
  <si>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</si>
  <si>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</si>
  <si>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</si>
  <si>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</si>
  <si>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</si>
  <si>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</si>
  <si>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</si>
  <si>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</si>
  <si>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</si>
  <si>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</si>
  <si>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</si>
  <si>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</si>
  <si>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</si>
  <si>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</si>
  <si>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</si>
  <si>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</si>
  <si>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</si>
  <si>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</si>
  <si>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</si>
  <si>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</si>
  <si>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</si>
  <si>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</si>
  <si>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</si>
  <si>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</si>
  <si>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</si>
  <si>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</si>
  <si>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</si>
  <si>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</si>
  <si>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</si>
  <si>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</si>
  <si>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</si>
  <si>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</si>
  <si>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</si>
  <si>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</si>
  <si>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</si>
  <si>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</si>
  <si>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</si>
  <si>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</si>
  <si>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</si>
  <si>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</si>
  <si>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</si>
  <si>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</si>
  <si>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</si>
  <si>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</si>
  <si>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</si>
  <si>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</si>
  <si>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</si>
  <si>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</si>
  <si>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</si>
  <si>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</si>
  <si>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</si>
  <si>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</si>
  <si>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</si>
  <si>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</si>
  <si>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</si>
  <si>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</si>
  <si>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</si>
  <si>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</si>
  <si>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</si>
  <si>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</si>
  <si>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</si>
  <si>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</si>
  <si>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</si>
  <si>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</si>
  <si>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</si>
  <si>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</si>
  <si>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</si>
  <si>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</si>
  <si>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</si>
  <si>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</si>
  <si>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</si>
  <si>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</si>
  <si>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</si>
  <si>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</si>
  <si>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</si>
  <si>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</si>
  <si>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</si>
  <si>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</si>
  <si>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</si>
  <si>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</si>
  <si>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</si>
  <si>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</si>
  <si>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</si>
  <si>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</si>
  <si>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</si>
  <si>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</si>
  <si>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</si>
  <si>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</si>
  <si>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</si>
  <si>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</si>
  <si>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</si>
  <si>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</si>
  <si>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</si>
  <si>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</si>
  <si>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</si>
  <si>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</si>
  <si>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</si>
  <si>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</si>
  <si>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</si>
  <si>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</si>
  <si>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</si>
  <si>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</si>
  <si>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</si>
  <si>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</si>
  <si>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</si>
  <si>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</si>
  <si>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</si>
  <si>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</si>
  <si>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</si>
  <si>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</si>
  <si>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</si>
  <si>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</si>
  <si>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</si>
  <si>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</si>
  <si>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</si>
  <si>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</si>
  <si>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</si>
  <si>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</si>
  <si>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</si>
  <si>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</si>
  <si>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</si>
  <si>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</si>
  <si>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</si>
  <si>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</si>
  <si>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</si>
  <si>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</si>
  <si>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</si>
  <si>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</si>
  <si>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</si>
  <si>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</si>
  <si>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</si>
  <si>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</si>
  <si>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</si>
  <si>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</si>
  <si>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</si>
  <si>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</si>
  <si>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</si>
  <si>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</si>
  <si>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</si>
  <si>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</si>
  <si>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</si>
  <si>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</si>
  <si>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</si>
  <si>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</si>
  <si>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</si>
  <si>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</si>
  <si>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</si>
  <si>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</si>
  <si>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</si>
  <si>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</si>
  <si>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</si>
  <si>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</si>
  <si>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</si>
  <si>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</si>
  <si>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</si>
  <si>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</si>
  <si>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</si>
  <si>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</si>
  <si>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</si>
  <si>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</si>
  <si>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</si>
  <si>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</si>
  <si>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</si>
  <si>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</si>
  <si>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</si>
  <si>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</si>
  <si>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</si>
  <si>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</si>
  <si>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</si>
  <si>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</si>
  <si>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</si>
  <si>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</si>
  <si>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</si>
  <si>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</si>
  <si>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</si>
  <si>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</si>
  <si>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</si>
  <si>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</si>
  <si>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</si>
  <si>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</si>
  <si>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</si>
  <si>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</si>
  <si>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</si>
  <si>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</si>
  <si>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</si>
  <si>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</si>
  <si>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</si>
  <si>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</si>
  <si>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</si>
  <si>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</si>
  <si>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</si>
  <si>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</si>
  <si>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</si>
  <si>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</si>
  <si>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</si>
  <si>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</si>
  <si>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</si>
  <si>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</si>
  <si>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</si>
  <si>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</si>
  <si>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</si>
  <si>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</si>
  <si>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</si>
  <si>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</si>
  <si>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</si>
  <si>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</si>
  <si>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</si>
  <si>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</si>
  <si>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</si>
  <si>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</si>
  <si>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</si>
  <si>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</si>
  <si>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</si>
  <si>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</si>
  <si>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</si>
  <si>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</si>
  <si>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</si>
  <si>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</si>
  <si>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</si>
  <si>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</si>
  <si>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</si>
  <si>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</si>
  <si>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</si>
  <si>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</si>
  <si>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</si>
  <si>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</si>
  <si>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</si>
  <si>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</si>
  <si>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</si>
  <si>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</si>
  <si>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</si>
  <si>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</si>
  <si>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</si>
  <si>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</si>
  <si>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</si>
  <si>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</si>
  <si>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</si>
  <si>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</si>
  <si>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</si>
  <si>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</si>
  <si>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</si>
  <si>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</si>
  <si>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</si>
  <si>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</si>
  <si>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</si>
  <si>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</si>
  <si>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</si>
  <si>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</si>
  <si>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</si>
  <si>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</si>
  <si>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</si>
  <si>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</si>
  <si>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</si>
  <si>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</si>
  <si>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</si>
  <si>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</si>
  <si>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</si>
  <si>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</si>
  <si>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</si>
  <si>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</si>
  <si>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</si>
  <si>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</si>
  <si>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</si>
  <si>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</si>
  <si>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</si>
  <si>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</si>
  <si>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</si>
  <si>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</si>
  <si>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</si>
  <si>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</si>
  <si>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</si>
  <si>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</si>
  <si>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</si>
  <si>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</si>
  <si>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</si>
  <si>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</si>
  <si>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</si>
  <si>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</si>
  <si>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</si>
  <si>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</si>
  <si>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</si>
  <si>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</si>
  <si>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</si>
  <si>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</si>
  <si>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</si>
  <si>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</si>
  <si>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</si>
  <si>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</si>
  <si>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</si>
  <si>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</si>
  <si>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</si>
  <si>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</si>
  <si>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</si>
  <si>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</si>
  <si>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</si>
  <si>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</si>
  <si>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</si>
  <si>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</si>
  <si>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</si>
  <si>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</si>
  <si>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</si>
  <si>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</si>
  <si>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</si>
  <si>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</si>
  <si>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</si>
  <si>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</si>
  <si>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</si>
  <si>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</si>
  <si>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</si>
  <si>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</si>
  <si>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</si>
  <si>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</si>
  <si>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</si>
  <si>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</si>
  <si>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</si>
  <si>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</si>
  <si>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</si>
  <si>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</si>
  <si>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</si>
  <si>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</si>
  <si>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</si>
  <si>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</si>
  <si>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</si>
  <si>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</si>
  <si>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</si>
  <si>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</si>
  <si>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</si>
  <si>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</si>
  <si>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</si>
  <si>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</si>
  <si>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</si>
  <si>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</si>
  <si>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</si>
  <si>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</si>
  <si>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</si>
  <si>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</si>
  <si>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</si>
  <si>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</si>
  <si>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</si>
  <si>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</si>
  <si>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</si>
  <si>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</si>
  <si>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</si>
  <si>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</si>
  <si>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</si>
  <si>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</si>
  <si>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</si>
  <si>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</si>
  <si>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</si>
  <si>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</si>
  <si>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</si>
  <si>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</si>
  <si>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</si>
  <si>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</si>
  <si>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</si>
  <si>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</si>
  <si>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</si>
  <si>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</si>
  <si>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</si>
  <si>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</si>
  <si>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</si>
  <si>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</si>
  <si>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</si>
  <si>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</si>
  <si>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</si>
  <si>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</si>
  <si>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</si>
  <si>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</si>
  <si>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</si>
  <si>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</si>
  <si>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</si>
  <si>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</si>
  <si>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</si>
  <si>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</si>
  <si>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</si>
  <si>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</si>
  <si>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</si>
  <si>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</si>
  <si>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</si>
  <si>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</si>
  <si>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</si>
  <si>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</si>
  <si>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</si>
  <si>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</si>
  <si>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</si>
  <si>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</si>
  <si>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</si>
  <si>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</si>
  <si>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</si>
  <si>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</si>
  <si>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</si>
  <si>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</si>
  <si>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</si>
  <si>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</si>
  <si>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</si>
  <si>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</si>
  <si>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</si>
  <si>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</si>
  <si>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</si>
  <si>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</si>
  <si>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</si>
  <si>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</si>
  <si>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</si>
  <si>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</si>
  <si>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</si>
  <si>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</si>
  <si>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</si>
  <si>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</si>
  <si>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</si>
  <si>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</si>
  <si>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</si>
  <si>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</si>
  <si>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</si>
  <si>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</si>
  <si>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</si>
  <si>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</si>
  <si>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</si>
  <si>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</si>
  <si>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</si>
  <si>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</si>
  <si>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</si>
  <si>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</si>
  <si>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</si>
  <si>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</si>
  <si>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</si>
  <si>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</si>
  <si>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</si>
  <si>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</si>
  <si>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</si>
  <si>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</si>
  <si>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</si>
  <si>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</si>
  <si>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</si>
  <si>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</si>
  <si>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</si>
  <si>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</si>
  <si>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</si>
  <si>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</si>
  <si>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</si>
  <si>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</si>
  <si>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</si>
  <si>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</si>
  <si>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</si>
  <si>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</si>
  <si>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</si>
  <si>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</si>
  <si>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</si>
  <si>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</si>
  <si>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</si>
  <si>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</si>
  <si>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</si>
  <si>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</si>
  <si>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</si>
  <si>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</si>
  <si>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</si>
  <si>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</si>
  <si>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</si>
  <si>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</si>
  <si>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</si>
  <si>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</si>
  <si>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</si>
  <si>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</si>
  <si>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</si>
  <si>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</si>
  <si>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</si>
  <si>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</si>
  <si>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</si>
  <si>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</si>
  <si>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</si>
  <si>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</si>
  <si>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</si>
  <si>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</si>
  <si>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</si>
  <si>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</si>
  <si>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</si>
  <si>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</si>
  <si>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</si>
  <si>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</si>
  <si>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</si>
  <si>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</si>
  <si>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</si>
  <si>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</si>
  <si>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</si>
  <si>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</si>
  <si>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</si>
  <si>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</si>
  <si>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</si>
  <si>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</si>
  <si>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</si>
  <si>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</si>
  <si>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</si>
  <si>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</si>
  <si>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</si>
  <si>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</si>
  <si>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</si>
  <si>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</si>
  <si>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</si>
  <si>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</si>
  <si>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</si>
  <si>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</si>
  <si>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</si>
  <si>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</si>
  <si>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</si>
  <si>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</si>
  <si>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</si>
  <si>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</si>
  <si>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</si>
  <si>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</si>
  <si>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</si>
  <si>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</si>
  <si>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</si>
  <si>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</si>
  <si>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</si>
  <si>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</si>
  <si>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</si>
  <si>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</si>
  <si>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</si>
  <si>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</si>
  <si>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</si>
  <si>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</si>
  <si>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</si>
  <si>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</si>
  <si>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</si>
  <si>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</si>
  <si>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</si>
  <si>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</si>
  <si>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</si>
  <si>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</si>
  <si>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</si>
  <si>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</si>
  <si>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</si>
  <si>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</si>
  <si>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</si>
  <si>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</si>
  <si>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</si>
  <si>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</si>
  <si>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</si>
  <si>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</si>
  <si>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</si>
  <si>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</si>
  <si>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</si>
  <si>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</si>
  <si>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</si>
  <si>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</si>
  <si>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</si>
  <si>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</si>
  <si>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</si>
  <si>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</si>
  <si>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</si>
  <si>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</si>
  <si>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</si>
  <si>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</si>
  <si>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</si>
  <si>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</si>
  <si>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</si>
  <si>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</si>
  <si>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</si>
  <si>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</si>
  <si>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</si>
  <si>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</si>
  <si>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</si>
  <si>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</si>
  <si>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</si>
  <si>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</si>
  <si>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</si>
  <si>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</si>
  <si>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</si>
  <si>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</si>
  <si>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</si>
  <si>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</si>
  <si>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</si>
  <si>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</si>
  <si>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</si>
  <si>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</si>
  <si>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</si>
  <si>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</si>
  <si>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</si>
  <si>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</si>
  <si>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</si>
  <si>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</si>
  <si>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</si>
  <si>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</si>
  <si>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</si>
  <si>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</si>
  <si>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</si>
  <si>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</si>
  <si>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</si>
  <si>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</si>
  <si>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</si>
  <si>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</si>
  <si>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</si>
  <si>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</si>
  <si>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</si>
  <si>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</si>
  <si>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</si>
  <si>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</si>
  <si>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</si>
  <si>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</si>
  <si>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</si>
  <si>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</si>
  <si>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</si>
  <si>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</si>
  <si>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</si>
  <si>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</si>
  <si>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</si>
  <si>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</si>
  <si>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</si>
  <si>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</si>
  <si>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</si>
  <si>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</si>
  <si>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</si>
  <si>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</si>
  <si>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</si>
  <si>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</si>
  <si>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</si>
  <si>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</si>
  <si>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</si>
  <si>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</si>
  <si>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</si>
  <si>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</si>
  <si>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</si>
  <si>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</si>
  <si>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</si>
  <si>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</si>
  <si>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</si>
  <si>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</si>
  <si>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</si>
  <si>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</si>
  <si>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</si>
  <si>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</si>
  <si>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</si>
  <si>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</si>
  <si>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</si>
  <si>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</si>
  <si>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</si>
  <si>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</si>
  <si>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</si>
  <si>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</si>
  <si>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</si>
  <si>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</si>
  <si>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</si>
  <si>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</si>
  <si>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</si>
  <si>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</si>
  <si>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</si>
  <si>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</si>
  <si>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</si>
  <si>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</si>
  <si>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</si>
  <si>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</si>
  <si>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</si>
  <si>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</si>
  <si>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</si>
  <si>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</si>
  <si>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</si>
  <si>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</si>
  <si>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</si>
  <si>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</si>
  <si>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</si>
  <si>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</si>
  <si>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</si>
  <si>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</si>
  <si>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</si>
  <si>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</si>
  <si>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</si>
  <si>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</si>
  <si>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</si>
  <si>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</si>
  <si>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</si>
  <si>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</si>
  <si>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</si>
  <si>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</si>
  <si>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</si>
  <si>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</si>
  <si>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</si>
  <si>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</si>
  <si>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</si>
  <si>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</si>
  <si>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</si>
  <si>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</si>
  <si>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</si>
  <si>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</si>
  <si>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</si>
  <si>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</si>
  <si>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</si>
  <si>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</si>
  <si>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</si>
  <si>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</si>
  <si>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</si>
  <si>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</si>
  <si>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</si>
  <si>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</si>
  <si>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</si>
  <si>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</si>
  <si>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</si>
  <si>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</si>
  <si>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</si>
  <si>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</si>
  <si>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</si>
  <si>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</si>
  <si>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</si>
  <si>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</si>
  <si>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</si>
  <si>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</si>
  <si>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</si>
  <si>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</si>
  <si>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</si>
  <si>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</si>
  <si>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</si>
  <si>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</si>
  <si>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</si>
  <si>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</si>
  <si>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</si>
  <si>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</si>
  <si>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</si>
  <si>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</si>
  <si>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</si>
  <si>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</si>
  <si>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</si>
  <si>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</si>
  <si>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</si>
  <si>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</si>
  <si>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</si>
  <si>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</si>
  <si>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</si>
  <si>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</si>
  <si>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</si>
  <si>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</si>
  <si>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</si>
  <si>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</si>
  <si>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</si>
  <si>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</si>
  <si>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</si>
  <si>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</si>
  <si>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</si>
  <si>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</si>
  <si>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</si>
  <si>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</si>
  <si>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</si>
  <si>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</si>
  <si>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</si>
  <si>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</si>
  <si>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</si>
  <si>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</si>
  <si>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</si>
  <si>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</si>
  <si>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</si>
  <si>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</si>
  <si>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</si>
  <si>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</si>
  <si>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</si>
  <si>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</si>
  <si>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</si>
  <si>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</si>
  <si>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</si>
  <si>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</si>
  <si>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</si>
  <si>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</si>
  <si>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</si>
  <si>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</si>
  <si>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</si>
  <si>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</si>
  <si>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</si>
  <si>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</si>
  <si>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</si>
  <si>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</si>
  <si>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</si>
  <si>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</si>
  <si>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</si>
  <si>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</si>
  <si>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</si>
  <si>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</si>
  <si>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</si>
  <si>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</si>
  <si>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</si>
  <si>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</si>
  <si>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</si>
  <si>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</si>
  <si>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</si>
  <si>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</si>
  <si>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</si>
  <si>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</si>
  <si>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</si>
  <si>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</si>
  <si>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</si>
  <si>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</si>
  <si>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</si>
  <si>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</si>
  <si>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</si>
  <si>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</si>
  <si>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</si>
  <si>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</si>
  <si>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</si>
  <si>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</si>
  <si>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</si>
  <si>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</si>
  <si>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</si>
  <si>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</si>
  <si>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</si>
  <si>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</si>
  <si>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</si>
  <si>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</si>
  <si>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</si>
  <si>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</si>
  <si>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</si>
  <si>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</si>
  <si>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</si>
  <si>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</si>
  <si>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</si>
  <si>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</si>
  <si>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</si>
  <si>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</si>
  <si>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</si>
  <si>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</si>
  <si>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</si>
  <si>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</si>
  <si>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</si>
  <si>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</si>
  <si>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</si>
  <si>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</si>
  <si>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</si>
  <si>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</si>
  <si>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</si>
  <si>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</si>
  <si>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</si>
  <si>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</si>
  <si>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</si>
  <si>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</si>
  <si>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</si>
  <si>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</si>
  <si>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</si>
  <si>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</si>
  <si>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</si>
  <si>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</si>
  <si>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</si>
  <si>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</si>
  <si>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</si>
  <si>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</si>
  <si>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</si>
  <si>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</si>
  <si>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</si>
  <si>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</si>
  <si>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</si>
  <si>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</si>
  <si>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</si>
  <si>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</si>
  <si>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</si>
  <si>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</si>
  <si>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</si>
  <si>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</si>
  <si>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</si>
  <si>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</si>
  <si>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</si>
  <si>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</si>
  <si>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</si>
  <si>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</si>
  <si>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</si>
  <si>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</si>
  <si>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</si>
  <si>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</si>
  <si>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</si>
  <si>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</si>
  <si>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</si>
  <si>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</si>
  <si>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</si>
  <si>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</si>
  <si>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</si>
  <si>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</si>
  <si>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</si>
  <si>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</si>
  <si>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</si>
  <si>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</si>
  <si>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</si>
  <si>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</si>
  <si>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</si>
  <si>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</si>
  <si>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</si>
  <si>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</si>
  <si>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</si>
  <si>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</si>
  <si>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</si>
  <si>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</si>
  <si>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</si>
  <si>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</si>
  <si>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</si>
  <si>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</si>
  <si>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</si>
  <si>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</si>
  <si>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</si>
  <si>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</si>
  <si>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</si>
  <si>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</si>
  <si>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</si>
  <si>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</si>
  <si>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</si>
  <si>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</si>
  <si>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</si>
  <si>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</si>
  <si>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</si>
  <si>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</si>
  <si>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</si>
  <si>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</si>
  <si>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</si>
  <si>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</si>
  <si>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</si>
  <si>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</si>
  <si>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</si>
  <si>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</si>
  <si>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</si>
  <si>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</si>
  <si>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</si>
  <si>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</si>
  <si>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</si>
  <si>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</si>
  <si>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</si>
  <si>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</si>
  <si>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</si>
  <si>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</si>
  <si>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</si>
  <si>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</si>
  <si>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</si>
  <si>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</si>
  <si>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</si>
  <si>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</si>
  <si>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</si>
  <si>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</si>
  <si>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</si>
  <si>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</si>
  <si>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</si>
  <si>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</si>
  <si>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</si>
  <si>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</si>
  <si>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</si>
  <si>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</si>
  <si>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</si>
  <si>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</si>
  <si>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</si>
  <si>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</si>
  <si>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</si>
  <si>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</si>
  <si>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</si>
  <si>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</si>
  <si>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</si>
  <si>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</si>
  <si>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</si>
  <si>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</si>
  <si>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</si>
  <si>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</si>
  <si>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</si>
  <si>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</si>
  <si>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</si>
  <si>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</si>
  <si>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</si>
  <si>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</si>
  <si>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</si>
  <si>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</si>
  <si>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</si>
  <si>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</si>
  <si>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</si>
  <si>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</si>
  <si>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</si>
  <si>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</si>
  <si>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</si>
  <si>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</si>
  <si>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</si>
  <si>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</si>
  <si>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</si>
  <si>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</si>
  <si>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</si>
  <si>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</si>
  <si>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</si>
  <si>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</si>
  <si>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</si>
  <si>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</si>
  <si>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</si>
  <si>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</si>
  <si>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</si>
  <si>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</si>
  <si>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</si>
  <si>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</si>
  <si>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</si>
  <si>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</si>
  <si>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</si>
  <si>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</si>
  <si>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</si>
  <si>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</si>
  <si>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</si>
  <si>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</si>
  <si>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</si>
  <si>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</si>
  <si>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</si>
  <si>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</si>
  <si>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</si>
  <si>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</si>
  <si>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</si>
  <si>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</si>
  <si>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</si>
  <si>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</si>
  <si>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</si>
  <si>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</si>
  <si>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</si>
  <si>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</si>
  <si>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</si>
  <si>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</si>
  <si>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</si>
  <si>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</si>
  <si>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</si>
  <si>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</si>
  <si>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</si>
  <si>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</si>
  <si>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</si>
  <si>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</si>
  <si>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</si>
  <si>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</si>
  <si>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</si>
  <si>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</si>
  <si>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</si>
  <si>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</si>
  <si>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</si>
  <si>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</si>
  <si>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</si>
  <si>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</si>
  <si>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</si>
  <si>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</si>
  <si>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</si>
  <si>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</si>
  <si>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</si>
  <si>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</si>
  <si>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</si>
  <si>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</si>
  <si>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</si>
  <si>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</si>
  <si>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</si>
  <si>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</si>
  <si>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</si>
  <si>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</si>
  <si>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</si>
  <si>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</si>
  <si>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</si>
  <si>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</si>
  <si>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</si>
  <si>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</si>
  <si>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</si>
  <si>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</si>
  <si>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</si>
  <si>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</si>
  <si>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</si>
  <si>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</si>
  <si>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</si>
  <si>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</si>
  <si>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</si>
  <si>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</si>
  <si>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</si>
  <si>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</si>
  <si>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</si>
  <si>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</si>
  <si>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</si>
  <si>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</si>
  <si>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</si>
  <si>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</si>
  <si>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</si>
  <si>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</si>
  <si>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</si>
  <si>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</si>
  <si>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</si>
  <si>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</si>
  <si>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</si>
  <si>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</si>
  <si>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</si>
  <si>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</si>
  <si>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</si>
  <si>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</si>
  <si>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</si>
  <si>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</si>
  <si>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</si>
  <si>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</si>
  <si>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</si>
  <si>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</si>
  <si>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</si>
  <si>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</si>
  <si>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</si>
  <si>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</si>
  <si>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</si>
  <si>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</si>
  <si>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</si>
  <si>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</si>
  <si>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</si>
  <si>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</si>
  <si>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</si>
  <si>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</si>
  <si>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</si>
  <si>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</si>
  <si>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</si>
  <si>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</si>
  <si>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</si>
  <si>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</si>
  <si>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</si>
  <si>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</si>
  <si>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</si>
  <si>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</si>
  <si>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</si>
  <si>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</si>
  <si>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</si>
  <si>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</si>
  <si>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</si>
  <si>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</si>
  <si>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</si>
  <si>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</si>
  <si>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</si>
  <si>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</si>
  <si>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</si>
  <si>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</si>
  <si>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</si>
  <si>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</si>
  <si>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</si>
  <si>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</si>
  <si>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</si>
  <si>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</si>
  <si>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</si>
  <si>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</si>
  <si>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</si>
  <si>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</si>
  <si>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</si>
  <si>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</si>
  <si>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</si>
  <si>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</si>
  <si>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</si>
  <si>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</si>
  <si>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</si>
  <si>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</si>
  <si>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</si>
  <si>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</si>
  <si>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</si>
  <si>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</si>
  <si>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</si>
  <si>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</si>
  <si>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</si>
  <si>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</si>
  <si>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</si>
  <si>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</si>
  <si>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</si>
  <si>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</si>
  <si>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</si>
  <si>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</si>
  <si>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</si>
  <si>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</si>
  <si>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</si>
  <si>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</si>
  <si>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</si>
  <si>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</si>
  <si>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</si>
  <si>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</si>
  <si>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</si>
  <si>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</si>
  <si>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</si>
  <si>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</si>
  <si>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</si>
  <si>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</si>
  <si>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</si>
  <si>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</si>
  <si>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</si>
  <si>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</si>
  <si>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</si>
  <si>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</si>
  <si>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</si>
  <si>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</si>
  <si>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</si>
  <si>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</si>
  <si>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</si>
  <si>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</si>
  <si>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</si>
  <si>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</si>
  <si>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</si>
  <si>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</si>
  <si>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</si>
  <si>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</si>
  <si>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</si>
  <si>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</si>
  <si>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</si>
  <si>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</si>
  <si>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</si>
  <si>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</si>
  <si>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</si>
  <si>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</si>
  <si>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</si>
  <si>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</si>
  <si>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</si>
  <si>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</si>
  <si>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</si>
  <si>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</si>
  <si>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</si>
  <si>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</si>
  <si>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</si>
  <si>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</si>
  <si>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</si>
  <si>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</si>
  <si>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</si>
  <si>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</si>
  <si>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</si>
  <si>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</si>
  <si>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</si>
  <si>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</si>
  <si>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</si>
  <si>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</si>
  <si>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</si>
  <si>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</si>
  <si>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</si>
  <si>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</si>
  <si>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</si>
  <si>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</si>
  <si>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</si>
  <si>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</si>
  <si>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</si>
  <si>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</si>
  <si>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</si>
  <si>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</si>
  <si>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</si>
  <si>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</si>
  <si>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</si>
  <si>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</si>
  <si>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</si>
  <si>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</si>
  <si>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</si>
  <si>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</si>
  <si>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</si>
  <si>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</si>
  <si>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</si>
  <si>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</si>
  <si>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</si>
  <si>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</si>
  <si>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</si>
  <si>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</si>
  <si>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</si>
  <si>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</si>
  <si>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</si>
  <si>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</si>
  <si>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</si>
  <si>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</si>
  <si>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</si>
  <si>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</si>
  <si>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</si>
  <si>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</si>
  <si>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</si>
  <si>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</si>
  <si>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</si>
  <si>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</si>
  <si>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</si>
  <si>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</si>
  <si>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</si>
  <si>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</si>
  <si>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</si>
  <si>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</si>
  <si>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</si>
  <si>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</si>
  <si>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</si>
  <si>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</si>
  <si>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</si>
  <si>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</si>
  <si>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</si>
  <si>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</si>
  <si>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</si>
  <si>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</si>
  <si>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</si>
  <si>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</si>
  <si>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</si>
  <si>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</si>
  <si>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</si>
  <si>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</si>
  <si>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</si>
  <si>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</si>
  <si>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</si>
  <si>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</si>
  <si>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</si>
  <si>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</si>
  <si>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</si>
  <si>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</si>
  <si>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</si>
  <si>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</si>
  <si>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</si>
  <si>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</si>
  <si>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</si>
  <si>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</si>
  <si>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</si>
  <si>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</si>
  <si>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</si>
  <si>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</si>
  <si>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</si>
  <si>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</si>
  <si>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</si>
  <si>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</si>
  <si>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</si>
  <si>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</si>
  <si>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</si>
  <si>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</si>
  <si>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</si>
  <si>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</si>
  <si>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</si>
  <si>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</si>
  <si>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</si>
  <si>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</si>
  <si>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</si>
  <si>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</si>
  <si>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</si>
  <si>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</si>
  <si>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</si>
  <si>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</si>
  <si>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</si>
  <si>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</si>
  <si>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</si>
  <si>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</si>
  <si>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</si>
  <si>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</si>
  <si>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</si>
  <si>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</si>
  <si>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</si>
  <si>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</si>
  <si>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</si>
  <si>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</si>
  <si>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</si>
  <si>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</si>
  <si>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</si>
  <si>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</si>
  <si>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</si>
  <si>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</si>
  <si>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</si>
  <si>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</si>
  <si>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</si>
  <si>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</si>
  <si>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</si>
  <si>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</si>
  <si>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</si>
  <si>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</si>
  <si>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</si>
  <si>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</si>
  <si>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</si>
  <si>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</si>
  <si>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</si>
  <si>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</si>
  <si>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</si>
  <si>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</si>
  <si>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</si>
  <si>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</si>
  <si>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</si>
  <si>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</si>
  <si>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</si>
  <si>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</si>
  <si>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</si>
  <si>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</si>
  <si>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</si>
  <si>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</si>
  <si>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</si>
  <si>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</si>
  <si>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</si>
  <si>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</si>
  <si>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</si>
  <si>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</si>
  <si>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</si>
  <si>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</si>
  <si>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</si>
  <si>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</si>
  <si>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</si>
  <si>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</si>
  <si>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</si>
  <si>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</si>
  <si>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</si>
  <si>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</si>
  <si>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</si>
  <si>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</si>
  <si>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</si>
  <si>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</si>
  <si>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</si>
  <si>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</si>
  <si>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</si>
  <si>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</si>
  <si>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</si>
  <si>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</si>
  <si>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</si>
  <si>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</si>
  <si>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</si>
  <si>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</si>
  <si>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</si>
  <si>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</si>
  <si>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</si>
  <si>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</si>
  <si>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</si>
  <si>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</si>
  <si>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</si>
  <si>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</si>
  <si>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</si>
  <si>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</si>
  <si>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</si>
  <si>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</si>
  <si>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</si>
  <si>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</si>
  <si>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</si>
  <si>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</si>
  <si>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</si>
  <si>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</si>
  <si>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</si>
  <si>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</si>
  <si>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</si>
  <si>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</si>
  <si>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</si>
  <si>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</si>
  <si>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</si>
  <si>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</si>
  <si>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</si>
  <si>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</si>
  <si>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</si>
  <si>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</si>
  <si>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</si>
  <si>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</si>
  <si>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</si>
  <si>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</si>
  <si>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</si>
  <si>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</si>
  <si>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</si>
  <si>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</si>
  <si>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</si>
  <si>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</si>
  <si>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</si>
  <si>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</si>
  <si>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</si>
  <si>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</si>
  <si>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</si>
  <si>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</si>
  <si>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</si>
  <si>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</si>
  <si>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</si>
  <si>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</si>
  <si>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</si>
  <si>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</si>
  <si>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</si>
  <si>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</si>
  <si>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</si>
  <si>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</si>
  <si>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</si>
  <si>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</si>
  <si>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</si>
  <si>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</si>
  <si>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</si>
  <si>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</si>
  <si>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</si>
  <si>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</si>
  <si>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</si>
  <si>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</si>
  <si>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</si>
  <si>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</si>
  <si>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</si>
  <si>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</si>
  <si>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</si>
  <si>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</si>
  <si>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</si>
  <si>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</si>
  <si>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</si>
  <si>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</si>
  <si>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</si>
  <si>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</si>
  <si>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</si>
  <si>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</si>
  <si>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</si>
  <si>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</si>
  <si>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</si>
  <si>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</si>
  <si>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</si>
  <si>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</si>
  <si>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</si>
  <si>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</si>
  <si>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</si>
  <si>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</si>
  <si>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</si>
  <si>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</si>
  <si>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</si>
  <si>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</si>
  <si>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</si>
  <si>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</si>
  <si>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</si>
  <si>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</si>
  <si>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</si>
  <si>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</si>
  <si>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</si>
  <si>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</si>
  <si>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</si>
  <si>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</si>
  <si>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</si>
  <si>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</si>
  <si>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</si>
  <si>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</si>
  <si>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</si>
  <si>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</si>
  <si>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</si>
  <si>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</si>
  <si>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</si>
  <si>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</si>
  <si>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</si>
  <si>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</si>
  <si>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</si>
  <si>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</si>
  <si>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</si>
  <si>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</si>
  <si>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</si>
  <si>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</si>
  <si>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</si>
  <si>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</si>
  <si>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</si>
  <si>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</si>
  <si>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</si>
  <si>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</si>
  <si>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</si>
  <si>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</si>
  <si>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</si>
  <si>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</si>
  <si>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</si>
  <si>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</si>
  <si>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</si>
  <si>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</si>
  <si>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</si>
  <si>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</si>
  <si>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</si>
  <si>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</si>
  <si>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</si>
  <si>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</si>
  <si>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</si>
  <si>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</si>
  <si>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</si>
  <si>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</si>
  <si>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</si>
  <si>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</si>
  <si>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</si>
  <si>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</si>
  <si>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</si>
  <si>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</si>
  <si>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</si>
  <si>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</si>
  <si>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</si>
  <si>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</si>
  <si>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</si>
  <si>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</si>
  <si>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</si>
  <si>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</si>
  <si>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</si>
  <si>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</si>
  <si>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</si>
  <si>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</si>
  <si>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</si>
  <si>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</si>
  <si>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</si>
  <si>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</si>
  <si>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</si>
  <si>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</si>
  <si>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</si>
  <si>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</si>
  <si>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</si>
  <si>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</si>
  <si>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</si>
  <si>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</si>
  <si>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</si>
  <si>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</si>
  <si>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</si>
  <si>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</si>
  <si>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</si>
  <si>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</si>
  <si>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</si>
  <si>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</si>
  <si>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</si>
  <si>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</si>
  <si>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</si>
  <si>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</si>
  <si>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</si>
  <si>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</si>
  <si>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</si>
  <si>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</si>
  <si>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</si>
  <si>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</si>
  <si>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</si>
  <si>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</si>
  <si>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</si>
  <si>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</si>
  <si>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</si>
  <si>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</si>
  <si>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</si>
  <si>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</si>
  <si>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</si>
  <si>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</si>
  <si>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</si>
  <si>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</si>
  <si>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</si>
  <si>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</si>
  <si>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</si>
  <si>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</si>
  <si>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</si>
  <si>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</si>
  <si>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</si>
  <si>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</si>
  <si>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</si>
  <si>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</si>
  <si>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</si>
  <si>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</si>
  <si>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</si>
  <si>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</si>
  <si>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</si>
  <si>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</si>
  <si>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</si>
  <si>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</si>
  <si>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</si>
  <si>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</si>
  <si>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</si>
  <si>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</si>
  <si>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</si>
  <si>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</si>
  <si>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</si>
  <si>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</si>
  <si>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</si>
  <si>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</si>
  <si>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</si>
  <si>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</si>
  <si>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</si>
  <si>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</si>
  <si>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</si>
  <si>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</si>
  <si>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</si>
  <si>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</si>
  <si>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</si>
  <si>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</si>
  <si>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</si>
  <si>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</si>
  <si>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</si>
  <si>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</si>
  <si>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</si>
  <si>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</si>
  <si>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</si>
  <si>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</si>
  <si>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</si>
  <si>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</si>
  <si>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</si>
  <si>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</si>
  <si>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</si>
  <si>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</si>
  <si>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</si>
  <si>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</si>
  <si>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</si>
  <si>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</si>
  <si>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</si>
  <si>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</si>
  <si>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</si>
  <si>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</si>
  <si>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</si>
  <si>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</si>
  <si>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</si>
  <si>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</si>
  <si>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</si>
  <si>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</si>
  <si>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</si>
  <si>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</si>
  <si>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</si>
  <si>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</si>
  <si>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</si>
  <si>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</si>
  <si>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</si>
  <si>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</si>
  <si>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</si>
  <si>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</si>
  <si>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</si>
  <si>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</si>
  <si>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</si>
  <si>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</si>
  <si>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</si>
  <si>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</si>
  <si>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</si>
  <si>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</si>
  <si>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</si>
  <si>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</si>
  <si>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</si>
  <si>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</si>
  <si>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</si>
  <si>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</si>
  <si>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</si>
  <si>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</si>
  <si>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</si>
  <si>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</si>
  <si>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</si>
  <si>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</si>
  <si>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</si>
  <si>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</si>
  <si>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</si>
  <si>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</si>
  <si>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</si>
  <si>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</si>
  <si>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</si>
  <si>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</si>
  <si>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</si>
  <si>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</si>
  <si>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</si>
  <si>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</si>
  <si>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</si>
  <si>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</si>
  <si>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</si>
  <si>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</si>
  <si>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</si>
  <si>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</si>
  <si>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</si>
  <si>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</si>
  <si>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</si>
  <si>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</si>
  <si>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</si>
  <si>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</si>
  <si>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</si>
  <si>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</si>
  <si>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</si>
  <si>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</si>
  <si>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</si>
  <si>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</si>
  <si>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</si>
  <si>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</si>
  <si>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</si>
  <si>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</si>
  <si>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</si>
  <si>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</si>
  <si>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</si>
  <si>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</si>
  <si>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</si>
  <si>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</si>
  <si>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</si>
  <si>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</si>
  <si>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</si>
  <si>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</si>
  <si>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</si>
  <si>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</si>
  <si>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</si>
  <si>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</si>
  <si>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</si>
  <si>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</si>
  <si>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</si>
  <si>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</si>
  <si>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</si>
  <si>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</si>
  <si>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</si>
  <si>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</si>
  <si>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</si>
  <si>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</si>
  <si>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</si>
  <si>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</si>
  <si>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</si>
  <si>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</si>
  <si>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</si>
  <si>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</si>
  <si>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</si>
  <si>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</si>
  <si>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</si>
  <si>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</si>
  <si>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</si>
  <si>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</si>
  <si>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</si>
  <si>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</si>
  <si>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</si>
  <si>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</si>
  <si>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</si>
  <si>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</si>
  <si>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</si>
  <si>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</si>
  <si>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</si>
  <si>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</si>
  <si>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</si>
  <si>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</si>
  <si>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</si>
  <si>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</si>
  <si>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</si>
  <si>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</si>
  <si>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</si>
  <si>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</si>
  <si>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</si>
  <si>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</si>
  <si>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</si>
  <si>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</si>
  <si>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</si>
  <si>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</si>
  <si>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</si>
  <si>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</si>
  <si>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</si>
  <si>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</si>
  <si>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</si>
  <si>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</si>
  <si>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</si>
  <si>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</si>
  <si>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</si>
  <si>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</si>
  <si>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</si>
  <si>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</si>
  <si>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</si>
  <si>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</si>
  <si>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</si>
  <si>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</si>
  <si>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</si>
  <si>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</si>
  <si>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</si>
  <si>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</si>
  <si>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</si>
  <si>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</si>
  <si>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</si>
  <si>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</si>
  <si>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</si>
  <si>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</si>
  <si>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</si>
  <si>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</si>
  <si>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</si>
  <si>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</si>
  <si>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</si>
  <si>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</si>
  <si>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</si>
  <si>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</si>
  <si>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</si>
  <si>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</si>
  <si>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</si>
  <si>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</si>
  <si>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</si>
  <si>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</si>
  <si>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</si>
  <si>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</si>
  <si>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</si>
  <si>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</si>
  <si>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</si>
  <si>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</si>
  <si>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</si>
  <si>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</si>
  <si>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</si>
  <si>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</si>
  <si>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</si>
  <si>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</si>
  <si>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</si>
  <si>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</si>
  <si>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</si>
  <si>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</si>
  <si>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</si>
  <si>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</si>
  <si>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</si>
  <si>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</si>
  <si>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</si>
  <si>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</si>
  <si>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</si>
  <si>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</si>
  <si>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</si>
  <si>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</si>
  <si>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</si>
  <si>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</si>
  <si>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</si>
  <si>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</si>
  <si>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</si>
  <si>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</si>
  <si>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</si>
  <si>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</si>
  <si>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</si>
  <si>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</si>
  <si>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</si>
  <si>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</si>
  <si>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</si>
  <si>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</si>
  <si>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</si>
  <si>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</si>
  <si>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</si>
  <si>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</si>
  <si>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</si>
  <si>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</si>
  <si>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</si>
  <si>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</si>
  <si>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</si>
  <si>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</si>
  <si>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</si>
  <si>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</si>
  <si>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</si>
  <si>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</si>
  <si>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</si>
  <si>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</si>
  <si>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</si>
  <si>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</si>
  <si>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</si>
  <si>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</si>
  <si>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</si>
  <si>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</si>
  <si>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</si>
  <si>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</si>
  <si>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</si>
  <si>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</si>
  <si>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</si>
  <si>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</si>
  <si>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</si>
  <si>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</si>
  <si>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</si>
  <si>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</si>
  <si>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</si>
  <si>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</si>
  <si>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</si>
  <si>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</si>
  <si>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</si>
  <si>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</si>
  <si>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</si>
  <si>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</si>
  <si>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</si>
  <si>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</si>
  <si>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</si>
  <si>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</si>
  <si>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</si>
  <si>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</si>
  <si>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</si>
  <si>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</si>
  <si>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</si>
  <si>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</si>
  <si>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</si>
  <si>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</si>
  <si>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</si>
  <si>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</si>
  <si>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</si>
  <si>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</si>
  <si>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</si>
  <si>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</si>
  <si>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</si>
  <si>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</si>
  <si>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</si>
  <si>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</si>
  <si>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</si>
  <si>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</si>
  <si>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</si>
  <si>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</si>
  <si>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</si>
  <si>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</si>
  <si>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</si>
  <si>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</si>
  <si>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</si>
  <si>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</si>
  <si>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</si>
  <si>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</si>
  <si>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</si>
  <si>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</si>
  <si>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</si>
  <si>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</si>
  <si>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</si>
  <si>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</si>
  <si>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</si>
  <si>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</si>
  <si>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</si>
  <si>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</si>
  <si>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</si>
  <si>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</si>
  <si>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</si>
  <si>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</si>
  <si>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</si>
  <si>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</si>
  <si>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</si>
  <si>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</si>
  <si>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</si>
  <si>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</si>
  <si>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</si>
  <si>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</si>
  <si>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</si>
  <si>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</si>
  <si>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</si>
  <si>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</si>
  <si>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</si>
  <si>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</si>
  <si>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</si>
  <si>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</si>
  <si>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</si>
  <si>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</si>
  <si>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</si>
  <si>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</si>
  <si>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</si>
  <si>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</si>
  <si>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</si>
  <si>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</si>
  <si>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</si>
  <si>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</si>
  <si>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</si>
  <si>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</si>
  <si>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</si>
  <si>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</si>
  <si>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</si>
  <si>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</si>
  <si>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</si>
  <si>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</si>
  <si>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</si>
  <si>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</si>
  <si>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</si>
  <si>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</si>
  <si>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</si>
  <si>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</si>
  <si>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</si>
  <si>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</si>
  <si>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</si>
  <si>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</si>
  <si>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</si>
  <si>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</si>
  <si>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</si>
  <si>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</si>
  <si>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</si>
  <si>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</si>
  <si>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</si>
  <si>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</si>
  <si>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</si>
  <si>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</si>
  <si>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</si>
  <si>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</si>
  <si>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</si>
  <si>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</si>
  <si>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</si>
  <si>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</si>
  <si>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</si>
  <si>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</si>
  <si>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</si>
  <si>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</si>
  <si>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</si>
  <si>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</si>
  <si>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</si>
  <si>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</si>
  <si>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</si>
  <si>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</si>
  <si>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</si>
  <si>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</si>
  <si>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</si>
  <si>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</si>
  <si>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</si>
  <si>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</si>
  <si>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</si>
  <si>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</si>
  <si>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</si>
  <si>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</si>
  <si>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</si>
  <si>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</si>
  <si>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</si>
  <si>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</si>
  <si>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</si>
  <si>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</si>
  <si>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</si>
  <si>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</si>
  <si>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</si>
  <si>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</si>
  <si>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</si>
  <si>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</si>
  <si>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</si>
  <si>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</si>
  <si>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</si>
  <si>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</si>
  <si>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</si>
  <si>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</si>
  <si>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</si>
  <si>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</si>
  <si>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</si>
  <si>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</si>
  <si>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</si>
  <si>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</si>
  <si>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</si>
  <si>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</si>
  <si>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</si>
  <si>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</si>
  <si>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</si>
  <si>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</si>
  <si>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</si>
  <si>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</si>
  <si>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</si>
  <si>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</si>
  <si>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</si>
  <si>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</si>
  <si>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</si>
  <si>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</si>
  <si>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</si>
  <si>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</si>
  <si>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</si>
  <si>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</si>
  <si>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</si>
  <si>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</si>
  <si>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</si>
  <si>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</si>
  <si>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</si>
  <si>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</si>
  <si>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</si>
  <si>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</si>
  <si>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</si>
  <si>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</si>
  <si>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</si>
  <si>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</si>
  <si>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</si>
  <si>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</si>
  <si>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</si>
  <si>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</si>
  <si>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</si>
  <si>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</si>
  <si>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</si>
  <si>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</si>
  <si>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</si>
  <si>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</si>
  <si>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</si>
  <si>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</si>
  <si>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</si>
  <si>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</si>
  <si>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</si>
  <si>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</si>
  <si>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</si>
  <si>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</si>
  <si>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</si>
  <si>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</si>
  <si>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</si>
  <si>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</si>
  <si>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</si>
  <si>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</si>
  <si>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</si>
  <si>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</si>
  <si>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</si>
  <si>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</si>
  <si>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</si>
  <si>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</si>
  <si>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</si>
  <si>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</si>
  <si>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</si>
  <si>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</si>
  <si>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</si>
  <si>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</si>
  <si>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</si>
  <si>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</si>
  <si>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</si>
  <si>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</si>
  <si>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</si>
  <si>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</si>
  <si>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</si>
  <si>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</si>
  <si>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</si>
  <si>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</si>
  <si>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</si>
  <si>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</si>
  <si>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</si>
  <si>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</si>
  <si>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</si>
  <si>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</si>
  <si>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</si>
  <si>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</si>
  <si>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</si>
  <si>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</si>
  <si>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</si>
  <si>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</si>
  <si>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</si>
  <si>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</si>
  <si>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</si>
  <si>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</si>
  <si>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</si>
  <si>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</si>
  <si>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</si>
  <si>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</si>
  <si>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</si>
  <si>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</si>
  <si>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</si>
  <si>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</si>
  <si>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</si>
  <si>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</si>
  <si>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</si>
  <si>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</si>
  <si>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</si>
  <si>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</si>
  <si>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</si>
  <si>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</si>
  <si>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</si>
  <si>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</si>
  <si>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</si>
  <si>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</si>
  <si>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</si>
  <si>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</si>
  <si>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</si>
  <si>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</si>
  <si>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</si>
  <si>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</si>
  <si>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</si>
  <si>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</si>
  <si>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</si>
  <si>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</si>
  <si>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</si>
  <si>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</si>
  <si>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</si>
  <si>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</si>
  <si>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</si>
  <si>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</si>
  <si>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</si>
  <si>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</si>
  <si>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</si>
  <si>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</si>
  <si>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</si>
  <si>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</si>
  <si>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</si>
  <si>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</si>
  <si>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</si>
  <si>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</si>
  <si>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</si>
  <si>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</si>
  <si>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</si>
  <si>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</si>
  <si>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</si>
  <si>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</si>
  <si>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</si>
  <si>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</si>
  <si>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</si>
  <si>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</si>
  <si>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</si>
  <si>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</si>
  <si>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</si>
  <si>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</si>
  <si>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</si>
  <si>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</si>
  <si>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</si>
  <si>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</si>
  <si>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</si>
  <si>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</si>
  <si>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</si>
  <si>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</si>
  <si>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</si>
  <si>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</si>
  <si>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</si>
  <si>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</si>
  <si>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</si>
  <si>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</si>
  <si>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</si>
  <si>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</si>
  <si>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</si>
  <si>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</si>
  <si>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</si>
  <si>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</si>
  <si>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</si>
  <si>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</si>
  <si>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</si>
  <si>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</si>
  <si>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</si>
  <si>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</si>
  <si>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</si>
  <si>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</si>
  <si>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</si>
  <si>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</si>
  <si>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</si>
  <si>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</si>
  <si>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</si>
  <si>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</si>
  <si>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</si>
  <si>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</si>
  <si>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</si>
  <si>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</si>
  <si>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</si>
  <si>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</si>
  <si>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</si>
  <si>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</si>
  <si>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</si>
  <si>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</si>
  <si>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</si>
  <si>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</si>
  <si>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</si>
  <si>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</si>
  <si>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</si>
  <si>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</si>
  <si>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</si>
  <si>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</si>
  <si>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</si>
  <si>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</si>
  <si>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</si>
  <si>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</si>
  <si>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</si>
  <si>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</si>
  <si>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</si>
  <si>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</si>
  <si>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</si>
  <si>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</si>
  <si>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</si>
  <si>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</si>
  <si>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</si>
  <si>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</si>
  <si>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</si>
  <si>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</si>
  <si>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</si>
  <si>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</si>
  <si>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</si>
  <si>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</si>
  <si>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</si>
  <si>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</si>
  <si>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</si>
  <si>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</si>
  <si>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</si>
  <si>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</si>
  <si>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</si>
  <si>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</si>
  <si>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</si>
  <si>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</si>
  <si>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</si>
  <si>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</si>
  <si>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</si>
  <si>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</si>
  <si>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</si>
  <si>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</si>
  <si>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</si>
  <si>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</si>
  <si>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</si>
  <si>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</si>
  <si>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</si>
  <si>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</si>
  <si>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</si>
  <si>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</si>
  <si>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</si>
  <si>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</si>
  <si>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</si>
  <si>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</si>
  <si>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</si>
  <si>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</si>
  <si>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</si>
  <si>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</si>
  <si>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</si>
  <si>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</si>
  <si>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</si>
  <si>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</si>
  <si>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</si>
  <si>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</si>
  <si>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</si>
  <si>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</si>
  <si>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</si>
  <si>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</si>
  <si>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</si>
  <si>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</si>
  <si>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</si>
  <si>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</si>
  <si>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</si>
  <si>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</si>
  <si>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</si>
  <si>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</si>
  <si>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</si>
  <si>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</si>
  <si>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</si>
  <si>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</si>
  <si>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</si>
  <si>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</si>
  <si>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</si>
  <si>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</si>
  <si>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</si>
  <si>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</si>
  <si>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</si>
  <si>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</si>
  <si>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</si>
  <si>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</si>
  <si>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</si>
  <si>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</si>
  <si>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</si>
  <si>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</si>
  <si>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</si>
  <si>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</si>
  <si>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</si>
  <si>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</si>
  <si>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</si>
  <si>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</si>
  <si>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</si>
  <si>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</si>
  <si>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</si>
  <si>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</si>
  <si>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</si>
  <si>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</si>
  <si>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</si>
  <si>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</si>
  <si>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</si>
  <si>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</si>
  <si>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</si>
  <si>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</si>
  <si>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</si>
  <si>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</si>
  <si>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</si>
  <si>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</si>
  <si>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</si>
  <si>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</si>
  <si>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</si>
  <si>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</si>
  <si>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</si>
  <si>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</si>
  <si>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</si>
  <si>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</si>
  <si>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</si>
  <si>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</si>
  <si>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</si>
  <si>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</si>
  <si>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</si>
  <si>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</si>
  <si>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</si>
  <si>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</si>
  <si>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</si>
  <si>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</si>
  <si>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</si>
  <si>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</si>
  <si>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</si>
  <si>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</si>
  <si>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</si>
  <si>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</si>
  <si>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</si>
  <si>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</si>
  <si>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</si>
  <si>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</si>
  <si>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</si>
  <si>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</si>
  <si>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</si>
  <si>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</si>
  <si>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</si>
  <si>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</si>
  <si>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</si>
  <si>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</si>
  <si>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</si>
  <si>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</si>
  <si>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</si>
  <si>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</si>
  <si>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</si>
  <si>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</si>
  <si>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</si>
  <si>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</si>
  <si>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</si>
  <si>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</si>
  <si>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</si>
  <si>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</si>
  <si>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</si>
  <si>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</si>
  <si>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</si>
  <si>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</si>
  <si>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</si>
  <si>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</si>
  <si>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</si>
  <si>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</si>
  <si>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</si>
  <si>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</si>
  <si>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</si>
  <si>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</si>
  <si>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</si>
  <si>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</si>
  <si>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</si>
  <si>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</si>
  <si>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</si>
  <si>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</si>
  <si>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</si>
  <si>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</si>
  <si>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</si>
  <si>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</si>
  <si>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</si>
  <si>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</si>
  <si>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</si>
  <si>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</si>
  <si>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</si>
  <si>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</si>
  <si>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</si>
  <si>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</si>
  <si>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</si>
  <si>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</si>
  <si>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</si>
  <si>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</si>
  <si>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</si>
  <si>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</si>
  <si>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</si>
  <si>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</si>
  <si>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</si>
  <si>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</si>
  <si>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</si>
  <si>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</si>
  <si>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</si>
  <si>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</si>
  <si>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</si>
  <si>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</si>
  <si>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</si>
  <si>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</si>
  <si>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</si>
  <si>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</si>
  <si>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</si>
  <si>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</si>
  <si>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</si>
  <si>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</si>
  <si>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</si>
  <si>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</si>
  <si>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</si>
  <si>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</si>
  <si>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</si>
  <si>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</si>
  <si>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</si>
  <si>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</si>
  <si>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</si>
  <si>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</si>
  <si>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</si>
  <si>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</si>
  <si>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</si>
  <si>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</si>
  <si>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</si>
  <si>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</si>
  <si>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</si>
  <si>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</si>
  <si>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</si>
  <si>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</si>
  <si>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</si>
  <si>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</si>
  <si>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</si>
  <si>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</si>
  <si>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</si>
  <si>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</si>
  <si>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</si>
  <si>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</si>
  <si>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</si>
  <si>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</si>
  <si>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</si>
  <si>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</si>
  <si>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</si>
  <si>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</si>
  <si>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</si>
  <si>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</si>
  <si>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</si>
  <si>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</si>
  <si>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</si>
  <si>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</si>
  <si>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</si>
  <si>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</si>
  <si>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</si>
  <si>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</si>
  <si>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</si>
  <si>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</si>
  <si>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</si>
  <si>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</si>
  <si>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</si>
  <si>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</si>
  <si>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</si>
  <si>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</si>
  <si>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</si>
  <si>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</si>
  <si>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</si>
  <si>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</si>
  <si>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</si>
  <si>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</si>
  <si>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</si>
  <si>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</si>
  <si>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</si>
  <si>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</si>
  <si>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</si>
  <si>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</si>
  <si>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</si>
  <si>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</si>
  <si>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</si>
  <si>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</si>
  <si>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</si>
  <si>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</si>
  <si>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</si>
  <si>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</si>
  <si>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</si>
  <si>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</si>
  <si>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</si>
  <si>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</si>
  <si>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</si>
  <si>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</si>
  <si>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</si>
  <si>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</si>
  <si>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</si>
  <si>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</si>
  <si>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</si>
  <si>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</si>
  <si>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</si>
  <si>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</si>
  <si>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</si>
  <si>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</si>
  <si>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</si>
  <si>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</si>
  <si>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</si>
  <si>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</si>
  <si>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</si>
  <si>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</si>
  <si>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</si>
  <si>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</si>
  <si>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</si>
  <si>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</si>
  <si>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</si>
  <si>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</si>
  <si>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</si>
  <si>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</si>
  <si>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</si>
  <si>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</si>
  <si>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</si>
  <si>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</si>
  <si>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</si>
  <si>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</si>
  <si>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</si>
  <si>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</si>
  <si>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</si>
  <si>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</si>
  <si>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</si>
  <si>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</si>
  <si>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</si>
  <si>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</si>
  <si>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</si>
  <si>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</si>
  <si>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</si>
  <si>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</si>
  <si>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</si>
  <si>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</si>
  <si>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</si>
  <si>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</si>
  <si>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</si>
  <si>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</si>
  <si>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</si>
  <si>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</si>
  <si>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</si>
  <si>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</si>
  <si>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</si>
  <si>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</si>
  <si>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</si>
  <si>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</si>
  <si>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</si>
  <si>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</si>
  <si>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</si>
  <si>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</si>
  <si>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</si>
  <si>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</si>
  <si>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</si>
  <si>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</si>
  <si>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</si>
  <si>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</si>
  <si>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</si>
  <si>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</si>
  <si>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</si>
  <si>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</si>
  <si>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</si>
  <si>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</si>
  <si>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</si>
  <si>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</si>
  <si>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</si>
  <si>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</si>
  <si>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</si>
  <si>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</si>
  <si>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</si>
  <si>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</si>
  <si>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</si>
  <si>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</si>
  <si>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</si>
  <si>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</si>
  <si>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</si>
  <si>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</si>
  <si>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</si>
  <si>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</si>
  <si>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</si>
  <si>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</si>
  <si>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</si>
  <si>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</si>
  <si>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</si>
  <si>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</si>
  <si>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</si>
  <si>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</si>
  <si>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</si>
  <si>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</si>
  <si>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</si>
  <si>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</si>
  <si>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</si>
  <si>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</si>
  <si>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</si>
  <si>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</si>
  <si>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</si>
  <si>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</si>
  <si>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</si>
  <si>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</si>
  <si>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</si>
  <si>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</si>
  <si>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</si>
  <si>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</si>
  <si>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</si>
  <si>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</si>
  <si>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</si>
  <si>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</si>
  <si>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</si>
  <si>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</si>
  <si>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</si>
  <si>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</si>
  <si>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</si>
  <si>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</si>
  <si>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</si>
  <si>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</si>
  <si>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</si>
  <si>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</si>
  <si>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</si>
  <si>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</si>
  <si>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</si>
  <si>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</si>
  <si>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</si>
  <si>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</si>
  <si>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</si>
  <si>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</si>
  <si>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</si>
  <si>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</si>
  <si>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</si>
  <si>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</si>
  <si>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</si>
  <si>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</si>
  <si>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</si>
  <si>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</si>
  <si>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</si>
  <si>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</si>
  <si>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</si>
  <si>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</si>
  <si>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</si>
  <si>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</si>
  <si>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</si>
  <si>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</si>
  <si>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</si>
  <si>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</si>
  <si>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</si>
  <si>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</si>
  <si>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</si>
  <si>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</si>
  <si>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</si>
  <si>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</si>
  <si>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</si>
  <si>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</si>
  <si>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</si>
  <si>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</si>
  <si>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</si>
  <si>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</si>
  <si>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</si>
  <si>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</si>
  <si>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</si>
  <si>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</si>
  <si>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</si>
  <si>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</si>
  <si>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</si>
  <si>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</si>
  <si>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</si>
  <si>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</si>
  <si>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</si>
  <si>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</si>
  <si>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</si>
  <si>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</si>
  <si>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</si>
  <si>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</si>
  <si>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</si>
  <si>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</si>
  <si>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</si>
  <si>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</si>
  <si>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</si>
  <si>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</si>
  <si>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</si>
  <si>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</si>
  <si>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</si>
  <si>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</si>
  <si>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</si>
  <si>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</si>
  <si>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</si>
  <si>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</si>
  <si>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</si>
  <si>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</si>
  <si>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</si>
  <si>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</si>
  <si>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</si>
  <si>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</si>
  <si>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</si>
  <si>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</si>
  <si>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</si>
  <si>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</si>
  <si>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</si>
  <si>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</si>
  <si>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</si>
  <si>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</si>
  <si>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</si>
  <si>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</si>
  <si>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</si>
  <si>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</si>
  <si>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</si>
  <si>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</si>
  <si>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</si>
  <si>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</si>
  <si>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</si>
  <si>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</si>
  <si>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</si>
  <si>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</si>
  <si>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</si>
  <si>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</si>
  <si>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</si>
  <si>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</si>
  <si>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</si>
  <si>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</si>
  <si>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</si>
  <si>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</si>
  <si>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</si>
  <si>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</si>
  <si>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</si>
  <si>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</si>
  <si>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</si>
  <si>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</si>
  <si>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</si>
  <si>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</si>
  <si>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</si>
  <si>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</si>
  <si>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</si>
  <si>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</si>
  <si>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</si>
  <si>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</si>
  <si>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</si>
  <si>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</si>
  <si>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</si>
  <si>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</si>
  <si>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</si>
  <si>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</si>
  <si>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</si>
  <si>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</si>
  <si>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</si>
  <si>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</si>
  <si>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</si>
  <si>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</si>
  <si>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</si>
  <si>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</si>
  <si>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</si>
  <si>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</si>
  <si>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</si>
  <si>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</si>
  <si>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</si>
  <si>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</si>
  <si>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</si>
  <si>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</si>
  <si>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</si>
  <si>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</si>
  <si>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</si>
  <si>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</si>
  <si>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</si>
  <si>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</si>
  <si>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</si>
  <si>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</si>
  <si>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</si>
  <si>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</si>
  <si>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</si>
  <si>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</si>
  <si>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</si>
  <si>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</si>
  <si>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</si>
  <si>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</si>
  <si>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</si>
  <si>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</si>
  <si>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</si>
  <si>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</si>
  <si>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</si>
  <si>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</si>
  <si>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</si>
  <si>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</si>
  <si>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</si>
  <si>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</si>
  <si>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</si>
  <si>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</si>
  <si>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</si>
  <si>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</si>
  <si>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</si>
  <si>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</si>
  <si>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</si>
  <si>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</si>
  <si>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</si>
  <si>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</si>
  <si>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</si>
  <si>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</si>
  <si>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</si>
  <si>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</si>
  <si>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</si>
  <si>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</si>
  <si>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</si>
  <si>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</si>
  <si>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</si>
  <si>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</si>
  <si>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</si>
  <si>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</si>
  <si>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</si>
  <si>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</si>
  <si>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</si>
  <si>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</si>
  <si>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</si>
  <si>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</si>
  <si>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</si>
  <si>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</si>
  <si>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</si>
  <si>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</si>
  <si>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</si>
  <si>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</si>
  <si>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</si>
  <si>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</si>
  <si>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</si>
  <si>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</si>
  <si>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</si>
  <si>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</si>
  <si>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</si>
  <si>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</si>
  <si>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</si>
  <si>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</si>
  <si>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</si>
  <si>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</si>
  <si>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</si>
  <si>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</si>
  <si>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</si>
  <si>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</si>
  <si>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</si>
  <si>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</si>
  <si>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</si>
  <si>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</si>
  <si>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</si>
  <si>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</si>
  <si>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</si>
  <si>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</si>
  <si>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</si>
  <si>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</si>
  <si>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</si>
  <si>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</si>
  <si>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</si>
  <si>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</si>
  <si>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</si>
  <si>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</si>
  <si>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</si>
  <si>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</si>
  <si>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</si>
  <si>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</si>
  <si>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</si>
  <si>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</si>
  <si>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</si>
  <si>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</si>
  <si>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</si>
  <si>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</si>
  <si>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</si>
  <si>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</si>
  <si>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</si>
  <si>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</si>
  <si>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</si>
  <si>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</si>
  <si>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</si>
  <si>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</si>
  <si>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</si>
  <si>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</si>
  <si>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</si>
  <si>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</si>
  <si>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</si>
  <si>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</si>
  <si>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</si>
  <si>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</si>
  <si>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</si>
  <si>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</si>
  <si>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</si>
  <si>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</si>
  <si>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</si>
  <si>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</si>
  <si>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</si>
  <si>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</si>
  <si>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</si>
  <si>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</si>
  <si>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</si>
  <si>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</si>
  <si>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</si>
  <si>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</si>
  <si>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</si>
  <si>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</si>
  <si>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</si>
  <si>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</si>
  <si>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</si>
  <si>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</si>
  <si>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</si>
  <si>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</si>
  <si>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</si>
  <si>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</si>
  <si>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</si>
  <si>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</si>
  <si>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</si>
  <si>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</si>
  <si>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</si>
  <si>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</si>
  <si>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</si>
  <si>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</si>
  <si>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</si>
  <si>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</si>
  <si>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</si>
  <si>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</si>
  <si>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</si>
  <si>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</si>
  <si>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</si>
  <si>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</si>
  <si>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</si>
  <si>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</si>
  <si>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</si>
  <si>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</si>
  <si>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</si>
  <si>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</si>
  <si>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</si>
  <si>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</si>
  <si>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</si>
  <si>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</si>
  <si>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</si>
  <si>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</si>
  <si>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</si>
  <si>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</si>
  <si>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</si>
  <si>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</si>
  <si>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</si>
  <si>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</si>
  <si>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</si>
  <si>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</si>
  <si>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</si>
  <si>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</si>
  <si>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</si>
  <si>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</si>
  <si>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</si>
  <si>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</si>
  <si>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</si>
  <si>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</si>
  <si>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</si>
  <si>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</si>
  <si>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</si>
  <si>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</si>
  <si>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</si>
  <si>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</si>
  <si>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</si>
  <si>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</si>
  <si>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</si>
  <si>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</si>
  <si>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</si>
  <si>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</si>
  <si>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</si>
  <si>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</si>
  <si>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</si>
  <si>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</si>
  <si>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</si>
  <si>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</si>
  <si>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</si>
  <si>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</si>
  <si>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</si>
  <si>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</si>
  <si>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</si>
  <si>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</si>
  <si>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</si>
  <si>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</si>
  <si>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</si>
  <si>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</si>
  <si>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</si>
  <si>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</si>
  <si>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</si>
  <si>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</si>
  <si>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</si>
  <si>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</si>
  <si>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</si>
  <si>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</si>
  <si>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</si>
  <si>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</si>
  <si>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</si>
  <si>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</si>
  <si>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</si>
  <si>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</si>
  <si>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</si>
  <si>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</si>
  <si>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</si>
  <si>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</si>
  <si>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</si>
  <si>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</si>
  <si>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</si>
  <si>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</si>
  <si>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</si>
  <si>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</si>
  <si>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</si>
  <si>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</si>
  <si>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</si>
  <si>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</si>
  <si>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</si>
  <si>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</si>
  <si>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</si>
  <si>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</si>
  <si>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</si>
  <si>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</si>
  <si>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</si>
  <si>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</si>
  <si>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</si>
  <si>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</si>
  <si>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</si>
  <si>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</si>
  <si>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</si>
  <si>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</si>
  <si>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</si>
  <si>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</si>
  <si>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</si>
  <si>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</si>
  <si>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</si>
  <si>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</si>
  <si>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</si>
  <si>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</si>
  <si>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</si>
  <si>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</si>
  <si>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</si>
  <si>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</si>
  <si>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</si>
  <si>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</si>
  <si>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</si>
  <si>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</si>
  <si>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</si>
  <si>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</si>
  <si>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</si>
  <si>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</si>
  <si>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</si>
  <si>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</si>
  <si>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</si>
  <si>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</si>
  <si>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</si>
  <si>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</si>
  <si>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</si>
  <si>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</si>
  <si>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</si>
  <si>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</si>
  <si>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</si>
  <si>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</si>
  <si>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</si>
  <si>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</si>
  <si>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</si>
  <si>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</si>
  <si>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</si>
  <si>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</si>
  <si>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</si>
  <si>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</si>
  <si>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</si>
  <si>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</si>
  <si>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</si>
  <si>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</si>
  <si>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</si>
  <si>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</si>
  <si>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</si>
  <si>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</si>
  <si>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</si>
  <si>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</si>
  <si>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</si>
  <si>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</si>
  <si>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</si>
  <si>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</si>
  <si>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</si>
  <si>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</si>
  <si>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</si>
  <si>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</si>
  <si>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</si>
  <si>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</si>
  <si>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</si>
  <si>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</si>
  <si>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</si>
  <si>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</si>
  <si>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</si>
  <si>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</si>
  <si>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</si>
  <si>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</si>
  <si>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</si>
  <si>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</si>
  <si>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</si>
  <si>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</si>
  <si>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</si>
  <si>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</si>
  <si>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</si>
  <si>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</si>
  <si>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</si>
  <si>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</si>
  <si>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</si>
  <si>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</si>
  <si>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</si>
  <si>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</si>
  <si>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</si>
  <si>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</si>
  <si>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</si>
  <si>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</si>
  <si>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</si>
  <si>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</si>
  <si>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</si>
  <si>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</si>
  <si>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</si>
  <si>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</si>
  <si>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</si>
  <si>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</si>
  <si>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</si>
  <si>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</si>
  <si>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</si>
  <si>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</si>
  <si>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</si>
  <si>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</si>
  <si>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</si>
  <si>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</si>
  <si>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</si>
  <si>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</si>
  <si>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</si>
  <si>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</si>
  <si>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</si>
  <si>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</si>
  <si>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</si>
  <si>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</si>
  <si>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</si>
  <si>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</si>
  <si>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</si>
  <si>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</si>
  <si>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</si>
  <si>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</si>
  <si>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</si>
  <si>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</si>
  <si>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</si>
  <si>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</si>
  <si>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</si>
  <si>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</si>
  <si>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</si>
  <si>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</si>
  <si>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</si>
  <si>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</si>
  <si>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</si>
  <si>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</si>
  <si>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</si>
  <si>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</si>
  <si>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</si>
  <si>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</si>
  <si>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</si>
  <si>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</si>
  <si>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</si>
  <si>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</si>
  <si>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</si>
  <si>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</si>
  <si>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</si>
  <si>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</si>
  <si>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</si>
  <si>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</si>
  <si>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</si>
  <si>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</si>
  <si>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</si>
  <si>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</si>
  <si>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</si>
  <si>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</si>
  <si>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</si>
  <si>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</si>
  <si>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</si>
  <si>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</si>
  <si>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</si>
  <si>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</si>
  <si>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</si>
  <si>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</si>
  <si>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</si>
  <si>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</si>
  <si>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</si>
  <si>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</si>
  <si>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</si>
  <si>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</si>
  <si>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</si>
  <si>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</si>
  <si>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</si>
  <si>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</si>
  <si>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</si>
  <si>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</si>
  <si>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</si>
  <si>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</si>
  <si>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</si>
  <si>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</si>
  <si>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</si>
  <si>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</si>
  <si>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</si>
  <si>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</si>
  <si>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</si>
  <si>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</si>
  <si>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</si>
  <si>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</si>
  <si>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</si>
  <si>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</si>
  <si>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</si>
  <si>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</si>
  <si>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</si>
  <si>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</si>
  <si>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</si>
  <si>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</si>
  <si>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</si>
  <si>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</si>
  <si>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</si>
  <si>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</si>
  <si>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</si>
  <si>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</si>
  <si>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</si>
  <si>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</si>
  <si>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</si>
  <si>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</si>
  <si>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</si>
  <si>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</si>
  <si>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</si>
  <si>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</si>
  <si>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</si>
  <si>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</si>
  <si>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</si>
  <si>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</si>
  <si>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</si>
  <si>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</si>
  <si>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</si>
  <si>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</si>
  <si>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</si>
  <si>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</si>
  <si>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</si>
  <si>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</si>
  <si>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</si>
  <si>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</si>
  <si>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</si>
  <si>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</si>
  <si>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</si>
  <si>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</si>
  <si>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</si>
  <si>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</si>
  <si>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</si>
  <si>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</si>
  <si>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</si>
  <si>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</si>
  <si>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</si>
  <si>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</si>
  <si>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</si>
  <si>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</si>
  <si>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</si>
  <si>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</si>
  <si>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</si>
  <si>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</si>
  <si>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</si>
  <si>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</si>
  <si>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</si>
  <si>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</si>
  <si>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</si>
  <si>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</si>
  <si>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</si>
  <si>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</si>
  <si>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</si>
  <si>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</si>
  <si>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</si>
  <si>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</si>
  <si>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</si>
  <si>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</si>
  <si>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</si>
  <si>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</si>
  <si>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</si>
  <si>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</si>
  <si>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</si>
  <si>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</si>
  <si>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</si>
  <si>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</si>
  <si>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</si>
  <si>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</si>
  <si>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</si>
  <si>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</si>
  <si>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</si>
  <si>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</si>
  <si>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</si>
  <si>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</si>
  <si>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</si>
  <si>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</si>
  <si>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</si>
  <si>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</si>
  <si>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</si>
  <si>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</si>
  <si>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</si>
  <si>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</si>
  <si>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</si>
  <si>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</si>
  <si>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</si>
  <si>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</si>
  <si>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</si>
  <si>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</si>
  <si>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</si>
  <si>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</si>
  <si>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</si>
  <si>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</si>
  <si>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</si>
  <si>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</si>
  <si>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</si>
  <si>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</si>
  <si>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</si>
  <si>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</si>
  <si>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</si>
  <si>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</si>
  <si>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</si>
  <si>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</si>
  <si>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</si>
  <si>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</si>
  <si>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</si>
  <si>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</si>
  <si>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</si>
  <si>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</si>
  <si>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</si>
  <si>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</si>
  <si>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</si>
  <si>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</si>
  <si>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</si>
  <si>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</si>
  <si>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</si>
  <si>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</si>
  <si>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</si>
  <si>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</si>
  <si>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</si>
  <si>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</si>
  <si>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</si>
  <si>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</si>
  <si>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</si>
  <si>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</si>
  <si>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</si>
  <si>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</si>
  <si>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</si>
  <si>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</si>
  <si>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</si>
  <si>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</si>
  <si>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</si>
  <si>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</si>
  <si>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</si>
  <si>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</si>
  <si>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</si>
  <si>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</si>
  <si>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</si>
  <si>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</si>
  <si>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</si>
  <si>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</si>
  <si>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</si>
  <si>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</si>
  <si>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</si>
  <si>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</si>
  <si>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</si>
  <si>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</si>
  <si>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</si>
  <si>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</si>
  <si>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</si>
  <si>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</si>
  <si>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</si>
  <si>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</si>
  <si>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</si>
  <si>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</si>
  <si>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</si>
  <si>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</si>
  <si>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</si>
  <si>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</si>
  <si>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</si>
  <si>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</si>
  <si>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</si>
  <si>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</si>
  <si>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</si>
  <si>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</si>
  <si>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</si>
  <si>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</si>
  <si>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</si>
  <si>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</si>
  <si>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</si>
  <si>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</si>
  <si>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</si>
  <si>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</si>
  <si>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</si>
  <si>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</si>
  <si>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</si>
  <si>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</si>
  <si>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</si>
  <si>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</si>
  <si>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</si>
  <si>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</si>
  <si>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</si>
  <si>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</si>
  <si>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</si>
  <si>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</si>
  <si>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</si>
  <si>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</si>
  <si>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</si>
  <si>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</si>
  <si>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</si>
  <si>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</si>
  <si>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</si>
  <si>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</si>
  <si>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</si>
  <si>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</si>
  <si>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</si>
  <si>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</si>
  <si>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</si>
  <si>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</si>
  <si>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</si>
  <si>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</si>
  <si>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</si>
  <si>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</si>
  <si>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</si>
  <si>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</si>
  <si>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</si>
  <si>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</si>
  <si>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</si>
  <si>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</si>
  <si>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</si>
  <si>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</si>
  <si>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</si>
  <si>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</si>
  <si>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</si>
  <si>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</si>
  <si>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</si>
  <si>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</si>
  <si>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</si>
  <si>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</si>
  <si>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</si>
  <si>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</si>
  <si>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</si>
  <si>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</si>
  <si>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</si>
  <si>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</si>
  <si>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</si>
  <si>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</si>
  <si>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</si>
  <si>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</si>
  <si>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</si>
  <si>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</si>
  <si>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</si>
  <si>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</si>
  <si>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</si>
  <si>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</si>
  <si>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</si>
  <si>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</si>
  <si>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</si>
  <si>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</si>
  <si>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</si>
  <si>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</si>
  <si>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</si>
  <si>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</si>
  <si>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</si>
  <si>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</si>
  <si>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</si>
  <si>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</si>
  <si>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</si>
  <si>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</si>
  <si>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</si>
  <si>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</si>
  <si>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</si>
  <si>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</si>
  <si>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</si>
  <si>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</si>
  <si>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</si>
  <si>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</si>
  <si>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</si>
  <si>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</si>
  <si>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</si>
  <si>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</si>
  <si>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</si>
  <si>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</si>
  <si>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</si>
  <si>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</si>
  <si>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</si>
  <si>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</si>
  <si>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</si>
  <si>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</si>
  <si>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</si>
  <si>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</si>
  <si>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</si>
  <si>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</si>
  <si>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</si>
  <si>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</si>
  <si>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</si>
  <si>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</si>
  <si>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</si>
  <si>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</si>
  <si>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</si>
  <si>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</si>
  <si>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</si>
  <si>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</si>
  <si>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</si>
  <si>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</si>
  <si>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</si>
  <si>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</si>
  <si>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</si>
  <si>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</si>
  <si>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</si>
  <si>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</si>
  <si>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</si>
  <si>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</si>
  <si>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</si>
  <si>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</si>
  <si>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</si>
  <si>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</si>
  <si>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</si>
  <si>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</si>
  <si>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</si>
  <si>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</si>
  <si>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</si>
  <si>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</si>
  <si>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</si>
  <si>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</si>
  <si>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</si>
  <si>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</si>
  <si>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</si>
  <si>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</si>
  <si>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</si>
  <si>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</si>
  <si>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</si>
  <si>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</si>
  <si>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</si>
  <si>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</si>
  <si>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</si>
  <si>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</si>
  <si>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</si>
  <si>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</si>
  <si>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</si>
  <si>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</si>
  <si>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</si>
  <si>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</si>
  <si>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</si>
  <si>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</si>
  <si>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</si>
  <si>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</si>
  <si>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</si>
  <si>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</si>
  <si>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</si>
  <si>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</si>
  <si>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</si>
  <si>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</si>
  <si>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</si>
  <si>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</si>
  <si>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</si>
  <si>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</si>
  <si>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</si>
  <si>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</si>
  <si>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</si>
  <si>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</si>
  <si>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</si>
  <si>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</si>
  <si>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</si>
  <si>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</si>
  <si>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</si>
  <si>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</si>
  <si>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</si>
  <si>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</si>
  <si>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</si>
  <si>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</si>
  <si>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</si>
  <si>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</si>
  <si>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</si>
  <si>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</si>
  <si>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</si>
  <si>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</si>
  <si>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</si>
  <si>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</si>
  <si>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</si>
  <si>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</si>
  <si>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</si>
  <si>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</si>
  <si>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</si>
  <si>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</si>
  <si>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</si>
  <si>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</si>
  <si>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</si>
  <si>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</si>
  <si>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</si>
  <si>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</si>
  <si>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</si>
  <si>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</si>
  <si>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</si>
  <si>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</si>
  <si>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</si>
  <si>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</si>
  <si>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</si>
  <si>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</si>
  <si>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</si>
  <si>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</si>
  <si>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</si>
  <si>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</si>
  <si>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</si>
  <si>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</si>
  <si>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</si>
  <si>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</si>
  <si>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</si>
  <si>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</si>
  <si>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</si>
  <si>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</si>
  <si>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</si>
  <si>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</si>
  <si>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</si>
  <si>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</si>
  <si>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</si>
  <si>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</si>
  <si>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</si>
  <si>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</si>
  <si>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</si>
  <si>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</si>
  <si>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</si>
  <si>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</si>
  <si>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</si>
  <si>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</si>
  <si>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</si>
  <si>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</si>
  <si>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</si>
  <si>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</si>
  <si>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</si>
  <si>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</si>
  <si>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</si>
  <si>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</si>
  <si>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</si>
  <si>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</si>
  <si>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</si>
  <si>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</si>
  <si>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</si>
  <si>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</si>
  <si>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</si>
  <si>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</si>
  <si>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</si>
  <si>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</si>
  <si>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</si>
  <si>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</si>
  <si>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</si>
  <si>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</si>
  <si>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</si>
  <si>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</si>
  <si>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</si>
  <si>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</si>
  <si>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</si>
  <si>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</si>
  <si>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</si>
  <si>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</si>
  <si>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</si>
  <si>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</si>
  <si>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</si>
  <si>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</si>
  <si>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</si>
  <si>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</si>
  <si>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</si>
  <si>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</si>
  <si>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</si>
  <si>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</si>
  <si>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</si>
  <si>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</si>
  <si>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</si>
  <si>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</si>
  <si>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</si>
  <si>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</si>
  <si>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</si>
  <si>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</si>
  <si>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</si>
  <si>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</si>
  <si>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</si>
  <si>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</si>
  <si>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</si>
  <si>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</si>
  <si>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</si>
  <si>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</si>
  <si>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</si>
  <si>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</si>
  <si>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</si>
  <si>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</si>
  <si>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</si>
  <si>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</si>
  <si>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</si>
  <si>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</si>
  <si>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</si>
  <si>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</si>
  <si>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</si>
  <si>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</si>
  <si>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</si>
  <si>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</si>
  <si>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</si>
  <si>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</si>
  <si>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</si>
  <si>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</si>
  <si>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</si>
  <si>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</si>
  <si>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</si>
  <si>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</si>
  <si>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</si>
  <si>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</si>
  <si>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</si>
  <si>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</si>
  <si>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</si>
  <si>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</si>
  <si>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</si>
  <si>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</si>
  <si>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</si>
  <si>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</si>
  <si>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</si>
  <si>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</si>
  <si>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</si>
  <si>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</si>
  <si>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</si>
  <si>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</si>
  <si>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</si>
  <si>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</si>
  <si>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</si>
  <si>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</si>
  <si>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</si>
  <si>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</si>
  <si>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</si>
  <si>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</si>
  <si>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</si>
  <si>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</si>
  <si>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</si>
  <si>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</si>
  <si>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</si>
  <si>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</si>
  <si>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</si>
  <si>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</si>
  <si>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</si>
  <si>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</si>
  <si>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</si>
  <si>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</si>
  <si>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</si>
  <si>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</si>
  <si>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</si>
  <si>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</si>
  <si>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</si>
  <si>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</si>
  <si>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</si>
  <si>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</si>
  <si>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</si>
  <si>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</si>
  <si>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</si>
  <si>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</si>
  <si>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</si>
  <si>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</si>
  <si>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</si>
  <si>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</si>
  <si>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</si>
  <si>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</si>
  <si>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</si>
  <si>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</si>
  <si>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</si>
  <si>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</si>
  <si>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</si>
  <si>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</si>
  <si>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</si>
  <si>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</si>
  <si>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</si>
  <si>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</si>
  <si>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</si>
  <si>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</si>
  <si>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</si>
  <si>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</si>
  <si>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</si>
  <si>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</si>
  <si>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</si>
  <si>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</si>
  <si>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</si>
  <si>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</si>
  <si>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</si>
  <si>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</si>
  <si>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</si>
  <si>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</si>
  <si>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</si>
  <si>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</si>
  <si>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</si>
  <si>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</si>
  <si>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</si>
  <si>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</si>
  <si>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</si>
  <si>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</si>
  <si>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</si>
  <si>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</si>
  <si>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</si>
  <si>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</si>
  <si>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</si>
  <si>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</si>
  <si>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</si>
  <si>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</si>
  <si>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</si>
  <si>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</si>
  <si>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</si>
  <si>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</si>
  <si>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</si>
  <si>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</si>
  <si>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</si>
  <si>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</si>
  <si>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</si>
  <si>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</si>
  <si>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</si>
  <si>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</si>
  <si>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</si>
  <si>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</si>
  <si>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</si>
  <si>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</si>
  <si>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</si>
  <si>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</si>
  <si>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</si>
  <si>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</si>
  <si>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</si>
  <si>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</si>
  <si>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</si>
  <si>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</si>
  <si>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</si>
  <si>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</si>
  <si>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</si>
  <si>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</si>
  <si>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</si>
  <si>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</si>
  <si>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</si>
  <si>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</si>
  <si>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</si>
  <si>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</si>
  <si>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</si>
  <si>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</si>
  <si>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</si>
  <si>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</si>
  <si>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</si>
  <si>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</si>
  <si>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</si>
  <si>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</si>
  <si>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</si>
  <si>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</si>
  <si>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</si>
  <si>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</si>
  <si>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</si>
  <si>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</si>
  <si>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</si>
  <si>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</si>
  <si>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</si>
  <si>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</si>
  <si>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</si>
  <si>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</si>
  <si>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</si>
  <si>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</si>
  <si>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</si>
  <si>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</si>
  <si>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</si>
  <si>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</si>
  <si>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</si>
  <si>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</si>
  <si>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</si>
  <si>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</si>
  <si>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</si>
  <si>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</si>
  <si>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</si>
  <si>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</si>
  <si>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</si>
  <si>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</si>
  <si>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</si>
  <si>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</si>
  <si>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</si>
  <si>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</si>
  <si>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</si>
  <si>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</si>
  <si>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</si>
  <si>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</si>
  <si>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</si>
  <si>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</si>
  <si>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</si>
  <si>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</si>
  <si>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</si>
  <si>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</si>
  <si>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</si>
  <si>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</si>
  <si>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</si>
  <si>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</si>
  <si>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</si>
  <si>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</si>
  <si>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</si>
  <si>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</si>
  <si>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</si>
  <si>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</si>
  <si>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</si>
  <si>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</si>
  <si>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</si>
  <si>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</si>
  <si>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</si>
  <si>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</si>
  <si>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</si>
  <si>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</si>
  <si>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</si>
  <si>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</si>
  <si>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</si>
  <si>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</si>
  <si>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</si>
  <si>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</si>
  <si>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</si>
  <si>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</si>
  <si>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</si>
  <si>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</si>
  <si>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</si>
  <si>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</si>
  <si>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</si>
  <si>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</si>
  <si>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</si>
  <si>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</si>
  <si>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</si>
  <si>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</si>
  <si>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</si>
  <si>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</si>
  <si>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</si>
  <si>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</si>
  <si>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</si>
  <si>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</si>
  <si>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</si>
  <si>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</si>
  <si>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</si>
  <si>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</si>
  <si>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</si>
  <si>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</si>
  <si>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</si>
  <si>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</si>
  <si>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</si>
  <si>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</si>
  <si>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</si>
  <si>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</si>
  <si>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</si>
  <si>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</si>
  <si>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</si>
  <si>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</si>
  <si>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</si>
  <si>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</si>
  <si>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</si>
  <si>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</si>
  <si>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</si>
  <si>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</si>
  <si>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</si>
  <si>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</si>
  <si>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</si>
  <si>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</si>
  <si>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</si>
  <si>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</si>
  <si>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</si>
  <si>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</si>
  <si>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</si>
  <si>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</si>
  <si>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</si>
  <si>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</si>
  <si>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</si>
  <si>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</si>
  <si>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</si>
  <si>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</si>
  <si>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</si>
  <si>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</si>
  <si>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</si>
  <si>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</si>
  <si>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</si>
  <si>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</si>
  <si>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</si>
  <si>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</si>
  <si>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</si>
  <si>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</si>
  <si>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</si>
  <si>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</si>
  <si>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</si>
  <si>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</si>
  <si>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</si>
  <si>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</si>
  <si>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</si>
  <si>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</si>
  <si>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</si>
  <si>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</si>
  <si>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</si>
  <si>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</si>
  <si>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</si>
  <si>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</si>
  <si>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</si>
  <si>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</si>
  <si>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</si>
  <si>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</si>
  <si>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</si>
  <si>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</si>
  <si>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</si>
  <si>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</si>
  <si>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</si>
  <si>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</si>
  <si>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</si>
  <si>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</si>
  <si>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</si>
  <si>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</si>
  <si>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</si>
  <si>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</si>
  <si>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</si>
  <si>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</si>
  <si>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</si>
  <si>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</si>
  <si>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</si>
  <si>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</si>
  <si>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</si>
  <si>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</si>
  <si>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</si>
  <si>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</si>
  <si>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</si>
  <si>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</si>
  <si>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</si>
  <si>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</si>
  <si>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</si>
  <si>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</si>
  <si>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</si>
  <si>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</si>
  <si>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</si>
  <si>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</si>
  <si>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</si>
  <si>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</si>
  <si>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</si>
  <si>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</si>
  <si>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</si>
  <si>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</si>
  <si>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</si>
  <si>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</si>
  <si>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</si>
  <si>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</si>
  <si>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</si>
  <si>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</si>
  <si>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</si>
  <si>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</si>
  <si>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</si>
  <si>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</si>
  <si>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</si>
  <si>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</si>
  <si>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</si>
  <si>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</si>
  <si>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</si>
  <si>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</si>
  <si>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</si>
  <si>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</si>
  <si>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</si>
  <si>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</si>
  <si>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</si>
  <si>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</si>
  <si>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</si>
  <si>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</si>
  <si>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</si>
  <si>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</si>
  <si>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</si>
  <si>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</si>
  <si>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</si>
  <si>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</si>
  <si>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</si>
  <si>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</si>
  <si>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</si>
  <si>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</si>
  <si>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</si>
  <si>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</si>
  <si>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</si>
  <si>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</si>
  <si>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</si>
  <si>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</si>
  <si>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</si>
  <si>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</si>
  <si>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</si>
  <si>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</si>
  <si>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</si>
  <si>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</si>
  <si>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</si>
  <si>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</si>
  <si>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</si>
  <si>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</si>
  <si>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</si>
  <si>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</si>
  <si>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</si>
  <si>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</si>
  <si>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</si>
  <si>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</si>
  <si>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</si>
  <si>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</si>
  <si>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</si>
  <si>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</si>
  <si>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</si>
  <si>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</si>
  <si>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</si>
  <si>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</si>
  <si>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</si>
  <si>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</si>
  <si>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</si>
  <si>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</si>
  <si>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</si>
  <si>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</si>
  <si>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</si>
  <si>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</si>
  <si>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</si>
  <si>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</si>
  <si>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</si>
  <si>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</si>
  <si>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</si>
  <si>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</si>
  <si>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</si>
  <si>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</si>
  <si>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</si>
  <si>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</si>
  <si>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</si>
  <si>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</si>
  <si>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</si>
  <si>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</si>
  <si>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</si>
  <si>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</si>
  <si>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</si>
  <si>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</si>
  <si>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</si>
  <si>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</si>
  <si>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</si>
  <si>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</si>
  <si>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</si>
  <si>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</si>
  <si>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</si>
  <si>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</si>
  <si>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</si>
  <si>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</si>
  <si>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</si>
  <si>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</si>
  <si>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</si>
  <si>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</si>
  <si>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</si>
  <si>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</si>
  <si>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</si>
  <si>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</si>
  <si>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</si>
  <si>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</si>
  <si>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</si>
  <si>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</si>
  <si>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</si>
  <si>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</si>
  <si>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</si>
  <si>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</si>
  <si>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</si>
  <si>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</si>
  <si>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</si>
  <si>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</si>
  <si>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</si>
  <si>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</si>
  <si>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</si>
  <si>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</si>
  <si>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</si>
  <si>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</si>
  <si>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</si>
  <si>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</si>
  <si>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</si>
  <si>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</si>
  <si>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</si>
  <si>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</si>
  <si>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</si>
  <si>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</si>
  <si>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</si>
  <si>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</si>
  <si>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</si>
  <si>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</si>
  <si>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</si>
  <si>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</si>
  <si>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</si>
  <si>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</si>
  <si>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</si>
  <si>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</si>
  <si>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</si>
  <si>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</si>
  <si>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</si>
  <si>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</si>
  <si>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</si>
  <si>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</si>
  <si>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</si>
  <si>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</si>
  <si>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</si>
  <si>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</si>
  <si>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</si>
  <si>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</si>
  <si>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</si>
  <si>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</si>
  <si>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</si>
  <si>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</si>
  <si>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</si>
  <si>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</si>
  <si>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</si>
  <si>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</si>
  <si>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</si>
  <si>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</si>
  <si>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</si>
  <si>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</si>
  <si>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</si>
  <si>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</si>
  <si>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</si>
  <si>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</si>
  <si>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</si>
  <si>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</si>
  <si>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</si>
  <si>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</si>
  <si>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</si>
  <si>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</si>
  <si>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</si>
  <si>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</si>
  <si>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</si>
  <si>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</si>
  <si>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</si>
  <si>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</si>
  <si>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</si>
  <si>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</si>
  <si>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</si>
  <si>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</si>
  <si>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</si>
  <si>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</si>
  <si>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</si>
  <si>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</si>
  <si>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</si>
  <si>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</si>
  <si>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</si>
  <si>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</si>
  <si>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</si>
  <si>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</si>
  <si>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</si>
  <si>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</si>
  <si>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</si>
  <si>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</si>
  <si>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</si>
  <si>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</si>
  <si>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</si>
  <si>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</si>
  <si>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</si>
  <si>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</si>
  <si>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</si>
  <si>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</si>
  <si>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</si>
  <si>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</si>
  <si>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</si>
  <si>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</si>
  <si>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</si>
  <si>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</si>
  <si>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</si>
  <si>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</si>
  <si>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</si>
  <si>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</si>
  <si>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</si>
  <si>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</si>
  <si>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</si>
  <si>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</si>
  <si>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</si>
  <si>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</si>
  <si>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</si>
  <si>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</si>
  <si>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</si>
  <si>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</si>
  <si>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</si>
  <si>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</si>
  <si>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</si>
  <si>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</si>
  <si>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</si>
  <si>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</si>
  <si>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</si>
  <si>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</si>
  <si>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</si>
  <si>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</si>
  <si>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</si>
  <si>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</si>
  <si>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</si>
  <si>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</si>
  <si>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</si>
  <si>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</si>
  <si>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</si>
  <si>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</si>
  <si>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</si>
  <si>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</si>
  <si>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</si>
  <si>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</si>
  <si>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</si>
  <si>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</si>
  <si>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</si>
  <si>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</si>
  <si>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</si>
  <si>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</si>
  <si>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</si>
  <si>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</si>
  <si>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</si>
  <si>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</si>
  <si>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</si>
  <si>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</si>
  <si>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</si>
  <si>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</si>
  <si>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</si>
  <si>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</si>
  <si>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</si>
  <si>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</si>
  <si>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</si>
  <si>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</si>
  <si>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</si>
  <si>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</si>
  <si>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</si>
  <si>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</si>
  <si>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</si>
  <si>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</si>
  <si>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</si>
  <si>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</si>
  <si>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</si>
  <si>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</si>
  <si>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</si>
  <si>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</si>
  <si>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</si>
  <si>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</si>
  <si>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</si>
  <si>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</si>
  <si>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</si>
  <si>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</si>
  <si>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</si>
  <si>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</si>
  <si>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</si>
  <si>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</si>
  <si>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</si>
  <si>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</si>
  <si>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</si>
  <si>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</si>
  <si>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</si>
  <si>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</si>
  <si>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</si>
  <si>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</si>
  <si>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</si>
  <si>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</si>
  <si>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</si>
  <si>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</si>
  <si>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</si>
  <si>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</si>
  <si>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</si>
  <si>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</si>
  <si>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</si>
  <si>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</si>
  <si>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</si>
  <si>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</si>
  <si>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</si>
  <si>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</si>
  <si>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</si>
  <si>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</si>
  <si>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</si>
  <si>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</si>
  <si>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</si>
  <si>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</si>
  <si>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</si>
  <si>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</si>
  <si>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</si>
  <si>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</si>
  <si>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</si>
  <si>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</si>
  <si>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</si>
  <si>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</si>
  <si>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</si>
  <si>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</si>
  <si>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</si>
  <si>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</si>
  <si>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</si>
  <si>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</si>
  <si>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</si>
  <si>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</si>
  <si>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</si>
  <si>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</si>
  <si>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</si>
  <si>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</si>
  <si>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</si>
  <si>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</si>
  <si>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</si>
  <si>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</si>
  <si>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</si>
  <si>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</si>
  <si>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</si>
  <si>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</si>
  <si>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</si>
  <si>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</si>
  <si>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</si>
  <si>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</si>
  <si>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</si>
  <si>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</si>
  <si>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</si>
  <si>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</si>
  <si>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</si>
  <si>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</si>
  <si>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</si>
  <si>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</si>
  <si>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</si>
  <si>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</si>
  <si>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</si>
  <si>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</si>
  <si>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</si>
  <si>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</si>
  <si>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</si>
  <si>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</si>
  <si>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</si>
  <si>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</si>
  <si>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</si>
  <si>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</si>
  <si>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</si>
  <si>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</si>
  <si>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</si>
  <si>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</si>
  <si>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</si>
  <si>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</si>
  <si>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</si>
  <si>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</si>
  <si>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</si>
  <si>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</si>
  <si>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</si>
  <si>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</si>
  <si>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</si>
  <si>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</si>
  <si>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</si>
  <si>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</si>
  <si>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</si>
  <si>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</si>
  <si>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</si>
  <si>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</si>
  <si>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</si>
  <si>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</si>
  <si>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</si>
  <si>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</si>
  <si>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</si>
  <si>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</si>
  <si>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</si>
  <si>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</si>
  <si>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</si>
  <si>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</si>
  <si>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</si>
  <si>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</si>
  <si>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</si>
  <si>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</si>
  <si>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</si>
  <si>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</si>
  <si>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</si>
  <si>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</si>
  <si>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</si>
  <si>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</si>
  <si>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</si>
  <si>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</si>
  <si>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</si>
  <si>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</si>
  <si>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</si>
  <si>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</si>
  <si>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</si>
  <si>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</si>
  <si>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</si>
  <si>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</si>
  <si>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</si>
  <si>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</si>
  <si>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</si>
  <si>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</si>
  <si>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</si>
  <si>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</si>
  <si>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</si>
  <si>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</si>
  <si>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</si>
  <si>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</si>
  <si>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</si>
  <si>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</si>
  <si>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</si>
  <si>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</si>
  <si>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</si>
  <si>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</si>
  <si>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</si>
  <si>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</si>
  <si>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</si>
  <si>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</si>
  <si>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</si>
  <si>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</si>
  <si>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</si>
  <si>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</si>
  <si>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</si>
  <si>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</si>
  <si>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</si>
  <si>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</si>
  <si>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</si>
  <si>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</si>
  <si>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</si>
  <si>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</si>
  <si>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</si>
  <si>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</si>
  <si>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</si>
  <si>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</si>
  <si>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</si>
  <si>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</si>
  <si>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</si>
  <si>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</si>
  <si>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</si>
  <si>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</si>
  <si>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</si>
  <si>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</si>
  <si>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</si>
  <si>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</si>
  <si>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</si>
  <si>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</si>
  <si>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</si>
  <si>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</si>
  <si>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</si>
  <si>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</si>
  <si>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</si>
  <si>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</si>
  <si>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</si>
  <si>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</si>
  <si>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</si>
  <si>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</si>
  <si>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</si>
  <si>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</si>
  <si>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</si>
  <si>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</si>
  <si>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</si>
  <si>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</si>
  <si>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</si>
  <si>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</si>
  <si>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</si>
  <si>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</si>
  <si>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</si>
  <si>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</si>
  <si>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</si>
  <si>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</si>
  <si>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</si>
  <si>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</si>
  <si>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</si>
  <si>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</si>
  <si>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</si>
  <si>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</si>
  <si>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</si>
  <si>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</si>
  <si>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</si>
  <si>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</si>
  <si>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</si>
  <si>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</si>
  <si>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</si>
  <si>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</si>
  <si>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</si>
  <si>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</si>
  <si>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</si>
  <si>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</si>
  <si>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</si>
  <si>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</si>
  <si>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</si>
  <si>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</si>
  <si>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</si>
  <si>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</si>
  <si>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</si>
  <si>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</si>
  <si>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</si>
  <si>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</si>
  <si>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</si>
  <si>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</si>
  <si>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</si>
  <si>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</si>
  <si>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</si>
  <si>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</si>
  <si>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</si>
  <si>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</si>
  <si>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</si>
  <si>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</si>
  <si>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</si>
  <si>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</si>
  <si>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</si>
  <si>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</si>
  <si>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</si>
  <si>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</si>
  <si>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</si>
  <si>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</si>
  <si>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</si>
  <si>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</si>
  <si>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</si>
  <si>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</si>
  <si>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</si>
  <si>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</si>
  <si>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</si>
  <si>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</si>
  <si>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</si>
  <si>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</si>
  <si>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</si>
  <si>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</si>
  <si>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</si>
  <si>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</si>
  <si>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</si>
  <si>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</si>
  <si>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</si>
  <si>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</si>
  <si>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</si>
  <si>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</si>
  <si>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</si>
  <si>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</si>
  <si>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</si>
  <si>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</si>
  <si>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</si>
  <si>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</si>
  <si>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</si>
  <si>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</si>
  <si>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</si>
  <si>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</si>
  <si>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</si>
  <si>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</si>
  <si>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</si>
  <si>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</si>
  <si>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</si>
  <si>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</si>
  <si>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</si>
  <si>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</si>
  <si>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</si>
  <si>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</si>
  <si>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</si>
  <si>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</si>
  <si>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</si>
  <si>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</si>
  <si>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</si>
  <si>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</si>
  <si>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</si>
  <si>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</si>
  <si>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</si>
  <si>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</si>
  <si>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</si>
  <si>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</si>
  <si>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</si>
  <si>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</si>
  <si>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</si>
  <si>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</si>
  <si>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</si>
  <si>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</si>
  <si>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</si>
  <si>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</si>
  <si>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</si>
  <si>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</si>
  <si>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</si>
  <si>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</si>
  <si>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</si>
  <si>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</si>
  <si>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</si>
  <si>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</si>
  <si>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</si>
  <si>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</si>
  <si>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</si>
  <si>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</si>
  <si>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</si>
  <si>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</si>
  <si>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</si>
  <si>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</si>
  <si>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</si>
  <si>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</si>
  <si>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</si>
  <si>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</si>
  <si>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</si>
  <si>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</si>
  <si>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</si>
  <si>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</si>
  <si>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</si>
  <si>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</si>
  <si>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</si>
  <si>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</si>
  <si>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</si>
  <si>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</si>
  <si>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</si>
  <si>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</si>
  <si>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</si>
  <si>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</si>
  <si>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</si>
  <si>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</si>
  <si>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</si>
  <si>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</si>
  <si>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</si>
  <si>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</si>
  <si>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</si>
  <si>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</si>
  <si>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</si>
  <si>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</si>
  <si>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</si>
  <si>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</si>
  <si>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</si>
  <si>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</si>
  <si>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</si>
  <si>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</si>
  <si>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</si>
  <si>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</si>
  <si>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</si>
  <si>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</si>
  <si>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</si>
  <si>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</si>
  <si>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</si>
  <si>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</si>
  <si>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</si>
  <si>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</si>
  <si>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</si>
  <si>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</si>
  <si>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</si>
  <si>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</si>
  <si>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</si>
  <si>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</si>
  <si>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</si>
  <si>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</si>
  <si>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</si>
  <si>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</si>
  <si>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</si>
  <si>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</si>
  <si>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</si>
  <si>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</si>
  <si>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</si>
  <si>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</si>
  <si>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</si>
  <si>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</si>
  <si>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</si>
  <si>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</si>
  <si>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</si>
  <si>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</si>
  <si>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</si>
  <si>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</si>
  <si>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</si>
  <si>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</si>
  <si>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</si>
  <si>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</si>
  <si>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</si>
  <si>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</si>
  <si>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</si>
  <si>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</si>
  <si>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</si>
  <si>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</si>
  <si>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</si>
  <si>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</si>
  <si>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</si>
  <si>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</si>
  <si>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</si>
  <si>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</si>
  <si>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</si>
  <si>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</si>
  <si>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</si>
  <si>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</si>
  <si>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</si>
  <si>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</si>
  <si>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</si>
  <si>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</si>
  <si>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</si>
  <si>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</si>
  <si>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</si>
  <si>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</si>
  <si>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</si>
  <si>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</si>
  <si>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</si>
  <si>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</si>
  <si>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</si>
  <si>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</si>
  <si>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</si>
  <si>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</si>
  <si>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</si>
  <si>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</si>
  <si>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</si>
  <si>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</si>
  <si>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</si>
  <si>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</si>
  <si>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</si>
  <si>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</si>
  <si>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</si>
  <si>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</si>
  <si>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</si>
  <si>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</si>
  <si>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</si>
  <si>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</si>
  <si>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</si>
  <si>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</si>
  <si>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</si>
  <si>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</si>
  <si>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</si>
  <si>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</si>
  <si>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</si>
  <si>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</si>
  <si>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</si>
  <si>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</si>
  <si>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</si>
  <si>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</si>
  <si>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</si>
  <si>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</si>
  <si>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</si>
  <si>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</si>
  <si>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</si>
  <si>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</si>
  <si>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</si>
  <si>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</si>
  <si>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</si>
  <si>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</si>
  <si>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</si>
  <si>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</si>
  <si>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</si>
  <si>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</si>
  <si>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</si>
  <si>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</si>
  <si>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</si>
  <si>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</si>
  <si>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</si>
  <si>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</si>
  <si>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</si>
  <si>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</si>
  <si>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</si>
  <si>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</si>
  <si>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</si>
  <si>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</si>
  <si>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</si>
  <si>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</si>
  <si>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</si>
  <si>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</si>
  <si>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</si>
  <si>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</si>
  <si>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</si>
  <si>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</si>
  <si>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</si>
  <si>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</si>
  <si>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</si>
  <si>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</si>
  <si>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</si>
  <si>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</si>
  <si>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</si>
  <si>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</si>
  <si>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</si>
  <si>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</si>
  <si>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</si>
  <si>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</si>
  <si>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</si>
  <si>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</si>
  <si>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</si>
  <si>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</si>
  <si>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</si>
  <si>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</si>
  <si>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</si>
  <si>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</si>
  <si>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</si>
  <si>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</si>
  <si>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</si>
  <si>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</si>
  <si>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</si>
  <si>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</si>
  <si>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</si>
  <si>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</si>
  <si>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</si>
  <si>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</si>
  <si>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</si>
  <si>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</si>
  <si>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</si>
  <si>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</si>
  <si>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</si>
  <si>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</si>
  <si>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</si>
  <si>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</si>
  <si>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</si>
  <si>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</si>
  <si>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</si>
  <si>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</si>
  <si>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</si>
  <si>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</si>
  <si>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</si>
  <si>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</si>
  <si>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</si>
  <si>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</si>
  <si>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</si>
  <si>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</si>
  <si>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</si>
  <si>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</si>
  <si>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</si>
  <si>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</si>
  <si>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</si>
  <si>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</si>
  <si>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</si>
  <si>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</si>
  <si>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</si>
  <si>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</si>
  <si>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</si>
  <si>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</si>
  <si>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</si>
  <si>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</si>
  <si>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</si>
  <si>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</si>
  <si>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</si>
  <si>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</si>
  <si>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</si>
  <si>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</si>
  <si>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</si>
  <si>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</si>
  <si>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</si>
  <si>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</si>
  <si>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</si>
  <si>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</si>
  <si>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</si>
  <si>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</si>
  <si>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</si>
  <si>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</si>
  <si>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</si>
  <si>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</si>
  <si>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</si>
  <si>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</si>
  <si>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</si>
  <si>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</si>
  <si>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</si>
  <si>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</si>
  <si>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</si>
  <si>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</si>
  <si>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</si>
  <si>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</si>
  <si>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</si>
  <si>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</si>
  <si>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</si>
  <si>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</si>
  <si>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</si>
  <si>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</si>
  <si>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</si>
  <si>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</si>
  <si>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</si>
  <si>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</si>
  <si>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</si>
  <si>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</si>
  <si>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</si>
  <si>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</si>
  <si>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</si>
  <si>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</si>
  <si>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</si>
  <si>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</si>
  <si>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</si>
  <si>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</si>
  <si>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</si>
  <si>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</si>
  <si>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</si>
  <si>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</si>
  <si>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</si>
  <si>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</si>
  <si>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</si>
  <si>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</si>
  <si>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</si>
  <si>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</si>
  <si>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</si>
  <si>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</si>
  <si>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</si>
  <si>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</si>
  <si>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</si>
  <si>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</si>
  <si>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</si>
  <si>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</si>
  <si>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</si>
  <si>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</si>
  <si>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</si>
  <si>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</si>
  <si>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</si>
  <si>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</si>
  <si>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</si>
  <si>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</si>
  <si>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</si>
  <si>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</si>
  <si>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</si>
  <si>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</si>
  <si>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</si>
  <si>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</si>
  <si>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</si>
  <si>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</si>
  <si>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</si>
  <si>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</si>
  <si>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</si>
  <si>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</si>
  <si>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</si>
  <si>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</si>
  <si>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</si>
  <si>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</si>
  <si>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</si>
  <si>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</si>
  <si>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</si>
  <si>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</si>
  <si>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</si>
  <si>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</si>
  <si>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</si>
  <si>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</si>
  <si>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</si>
  <si>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</si>
  <si>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</si>
  <si>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</si>
  <si>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</si>
  <si>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</si>
  <si>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</si>
  <si>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</si>
  <si>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</si>
  <si>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</si>
  <si>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</si>
  <si>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</si>
  <si>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</si>
  <si>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</si>
  <si>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</si>
  <si>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</si>
  <si>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</si>
  <si>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</si>
  <si>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</si>
  <si>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</si>
  <si>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</si>
  <si>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</si>
  <si>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</si>
  <si>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</si>
  <si>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</si>
  <si>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</si>
  <si>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</si>
  <si>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</si>
  <si>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</si>
  <si>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</si>
  <si>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</si>
  <si>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</si>
  <si>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</si>
  <si>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</si>
  <si>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</si>
  <si>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</si>
  <si>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</si>
  <si>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</si>
  <si>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</si>
  <si>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</si>
  <si>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</si>
  <si>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</si>
  <si>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</si>
  <si>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</si>
  <si>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</si>
  <si>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</si>
  <si>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</si>
  <si>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</si>
  <si>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</si>
  <si>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</si>
  <si>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</si>
  <si>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</si>
  <si>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</si>
  <si>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</si>
  <si>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</si>
  <si>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</si>
  <si>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</si>
  <si>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</si>
  <si>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</si>
  <si>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</si>
  <si>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</si>
  <si>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</si>
  <si>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</si>
  <si>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</si>
  <si>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</si>
  <si>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</si>
  <si>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</si>
  <si>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</si>
  <si>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</si>
  <si>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</si>
  <si>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</si>
  <si>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</si>
  <si>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</si>
  <si>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</si>
  <si>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</si>
  <si>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</si>
  <si>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</si>
  <si>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</si>
  <si>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</si>
  <si>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</si>
  <si>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</si>
  <si>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</si>
  <si>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</si>
  <si>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</si>
  <si>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</si>
  <si>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</si>
  <si>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</si>
  <si>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</si>
  <si>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</si>
  <si>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</si>
  <si>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</si>
  <si>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</si>
  <si>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</si>
  <si>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</si>
  <si>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</si>
  <si>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</si>
  <si>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</si>
  <si>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</si>
  <si>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</si>
  <si>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</si>
  <si>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</si>
  <si>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</si>
  <si>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</si>
  <si>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</si>
  <si>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</si>
  <si>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</si>
  <si>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</si>
  <si>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</si>
  <si>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</si>
  <si>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</si>
  <si>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</si>
  <si>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</si>
  <si>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</si>
  <si>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</si>
  <si>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</si>
  <si>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</si>
  <si>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</si>
  <si>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</si>
  <si>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</si>
  <si>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</si>
  <si>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</si>
  <si>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</si>
  <si>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</si>
  <si>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</si>
  <si>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</si>
  <si>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</si>
  <si>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</si>
  <si>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</si>
  <si>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</si>
  <si>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</si>
  <si>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</si>
  <si>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</si>
  <si>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</si>
  <si>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</si>
  <si>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</si>
  <si>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</si>
  <si>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</si>
  <si>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</si>
  <si>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</si>
  <si>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</si>
  <si>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</si>
  <si>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</si>
  <si>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</si>
  <si>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</si>
  <si>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</si>
  <si>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</si>
  <si>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</si>
  <si>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</si>
  <si>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</si>
  <si>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</si>
  <si>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</si>
  <si>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</si>
  <si>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</si>
  <si>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</si>
  <si>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</si>
  <si>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</si>
  <si>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</si>
  <si>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</si>
  <si>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</si>
  <si>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</si>
  <si>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</si>
  <si>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</si>
  <si>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</si>
  <si>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</si>
  <si>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</si>
  <si>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</si>
  <si>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</si>
  <si>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</si>
  <si>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</si>
  <si>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</si>
  <si>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</si>
  <si>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</si>
  <si>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</si>
  <si>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</si>
  <si>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</si>
  <si>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</si>
  <si>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</si>
  <si>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</si>
  <si>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</si>
  <si>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</si>
  <si>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</si>
  <si>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</si>
  <si>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</si>
  <si>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</si>
  <si>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</si>
  <si>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</si>
  <si>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</si>
  <si>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</si>
  <si>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</si>
  <si>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</si>
  <si>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</si>
  <si>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</si>
  <si>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</si>
  <si>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</si>
  <si>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</si>
  <si>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</si>
  <si>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</si>
  <si>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</si>
  <si>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</si>
  <si>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</si>
  <si>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</si>
  <si>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</si>
  <si>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</si>
  <si>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</si>
  <si>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</si>
  <si>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</si>
  <si>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</si>
  <si>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</si>
  <si>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</si>
  <si>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</si>
  <si>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</si>
  <si>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</si>
  <si>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</si>
  <si>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</si>
  <si>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</si>
  <si>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</si>
  <si>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</si>
  <si>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</si>
  <si>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</si>
  <si>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</si>
  <si>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</si>
  <si>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</si>
  <si>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</si>
  <si>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</si>
  <si>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</si>
  <si>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</si>
  <si>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</si>
  <si>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</si>
  <si>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</si>
  <si>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</si>
  <si>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</si>
  <si>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</si>
  <si>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</si>
  <si>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</si>
  <si>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</si>
  <si>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</si>
  <si>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</si>
  <si>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</si>
  <si>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</si>
  <si>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</si>
  <si>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</si>
  <si>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</si>
  <si>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</si>
  <si>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</si>
  <si>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</si>
  <si>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</si>
  <si>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</si>
  <si>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</si>
  <si>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</si>
  <si>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</si>
  <si>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</si>
  <si>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</si>
  <si>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</si>
  <si>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</si>
  <si>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</si>
  <si>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</si>
  <si>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</si>
  <si>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</si>
  <si>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</si>
  <si>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</si>
  <si>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</si>
  <si>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</si>
  <si>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</si>
  <si>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</si>
  <si>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</si>
  <si>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</si>
  <si>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</si>
  <si>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</si>
  <si>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</si>
  <si>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</si>
  <si>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</si>
  <si>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</si>
  <si>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</si>
  <si>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</si>
  <si>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</si>
  <si>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</si>
  <si>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</si>
  <si>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</si>
  <si>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</si>
  <si>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</si>
  <si>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</si>
  <si>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</si>
  <si>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</si>
  <si>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</si>
  <si>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</si>
  <si>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</si>
  <si>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</si>
  <si>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</si>
  <si>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</si>
  <si>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</si>
  <si>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</si>
  <si>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</si>
  <si>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</si>
  <si>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</si>
  <si>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</si>
  <si>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</si>
  <si>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</si>
  <si>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</si>
  <si>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</si>
  <si>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</si>
  <si>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</si>
  <si>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</si>
  <si>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</si>
  <si>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</si>
  <si>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</si>
  <si>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</si>
  <si>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</si>
  <si>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</si>
  <si>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</si>
  <si>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</si>
  <si>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</si>
  <si>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</si>
  <si>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</si>
  <si>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</si>
  <si>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</si>
  <si>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</si>
  <si>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</si>
  <si>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</si>
  <si>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</si>
  <si>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</si>
  <si>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</si>
  <si>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</si>
  <si>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</si>
  <si>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</si>
  <si>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</si>
  <si>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</si>
  <si>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</si>
  <si>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</si>
  <si>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</si>
  <si>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</si>
  <si>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</si>
  <si>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</si>
  <si>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</si>
  <si>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</si>
  <si>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</si>
  <si>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</si>
  <si>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</si>
  <si>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</si>
  <si>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</si>
  <si>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</si>
  <si>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</si>
  <si>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</si>
  <si>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</si>
  <si>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</si>
  <si>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</si>
  <si>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</si>
  <si>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</si>
  <si>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</si>
  <si>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</si>
  <si>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</si>
  <si>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</si>
  <si>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</si>
  <si>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</si>
  <si>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</si>
  <si>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</si>
  <si>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</si>
  <si>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</si>
  <si>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</si>
  <si>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</si>
  <si>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</si>
  <si>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</si>
  <si>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</si>
  <si>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</si>
  <si>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</si>
  <si>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</si>
  <si>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</si>
  <si>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</si>
  <si>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</si>
  <si>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</si>
  <si>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</si>
  <si>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</si>
  <si>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</si>
  <si>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</si>
  <si>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</si>
  <si>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</si>
  <si>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</si>
  <si>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</si>
  <si>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</si>
  <si>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</si>
  <si>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</si>
  <si>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</si>
  <si>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</si>
  <si>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</si>
  <si>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</si>
  <si>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</si>
  <si>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</si>
  <si>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</si>
  <si>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</si>
  <si>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</si>
  <si>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</si>
  <si>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</si>
  <si>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</si>
  <si>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</si>
  <si>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</si>
  <si>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</si>
  <si>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</si>
  <si>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</si>
  <si>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</si>
  <si>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</si>
  <si>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</si>
  <si>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</si>
  <si>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</si>
  <si>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</si>
  <si>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</si>
  <si>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</si>
  <si>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</si>
  <si>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</si>
  <si>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</si>
  <si>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</si>
  <si>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</si>
  <si>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</si>
  <si>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</si>
  <si>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</si>
  <si>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</si>
  <si>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</si>
  <si>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</si>
  <si>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</si>
  <si>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</si>
  <si>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</si>
  <si>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</si>
  <si>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</si>
  <si>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</si>
  <si>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</si>
  <si>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</si>
  <si>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</si>
  <si>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</si>
  <si>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</si>
  <si>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</si>
  <si>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</si>
  <si>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</si>
  <si>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</si>
  <si>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</si>
  <si>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</si>
  <si>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</si>
  <si>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</si>
  <si>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</si>
  <si>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</si>
  <si>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</si>
  <si>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</si>
  <si>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</si>
  <si>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</si>
  <si>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</si>
  <si>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</si>
  <si>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</si>
  <si>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</si>
  <si>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</si>
  <si>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</si>
  <si>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</si>
  <si>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</si>
  <si>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</si>
  <si>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</si>
  <si>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</si>
  <si>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</si>
  <si>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</si>
  <si>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</si>
  <si>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</si>
  <si>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</si>
  <si>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</si>
  <si>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</si>
  <si>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</si>
  <si>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</si>
  <si>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</si>
  <si>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</si>
  <si>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</si>
  <si>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</si>
  <si>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</si>
  <si>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</si>
  <si>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</si>
  <si>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</si>
  <si>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</si>
  <si>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</si>
  <si>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</si>
  <si>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</si>
  <si>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</si>
  <si>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</si>
  <si>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</si>
  <si>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</si>
  <si>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</si>
  <si>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</si>
  <si>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</si>
  <si>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</si>
  <si>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</si>
  <si>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</si>
  <si>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</si>
  <si>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</si>
  <si>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</si>
  <si>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</si>
  <si>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</si>
  <si>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</si>
  <si>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</si>
  <si>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</si>
  <si>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</si>
  <si>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</si>
  <si>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</si>
  <si>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</si>
  <si>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</si>
  <si>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</si>
  <si>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</si>
  <si>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</si>
  <si>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</si>
  <si>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</si>
  <si>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</si>
  <si>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</si>
  <si>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</si>
  <si>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</si>
  <si>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</si>
  <si>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</si>
  <si>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</si>
  <si>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</si>
  <si>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</si>
  <si>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</si>
  <si>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</si>
  <si>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</si>
  <si>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</si>
  <si>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</si>
  <si>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</si>
  <si>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</si>
  <si>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</si>
  <si>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</si>
  <si>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</si>
  <si>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</si>
  <si>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</si>
  <si>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</si>
  <si>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</si>
  <si>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</si>
  <si>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</si>
  <si>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</si>
  <si>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</si>
  <si>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</si>
  <si>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</si>
  <si>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</si>
  <si>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</si>
  <si>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</si>
  <si>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</si>
  <si>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</si>
  <si>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</si>
  <si>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</si>
  <si>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</si>
  <si>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</si>
  <si>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</si>
  <si>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</si>
  <si>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</si>
  <si>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</si>
  <si>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</si>
  <si>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</si>
  <si>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</si>
  <si>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</si>
  <si>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</si>
  <si>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</si>
  <si>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</si>
  <si>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</si>
  <si>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</si>
  <si>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</si>
  <si>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</si>
  <si>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</si>
  <si>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</si>
  <si>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</si>
  <si>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</si>
  <si>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</si>
  <si>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</si>
  <si>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</si>
  <si>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</si>
  <si>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</si>
  <si>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</si>
  <si>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</si>
  <si>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</si>
  <si>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</si>
  <si>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</si>
  <si>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</si>
  <si>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</si>
  <si>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</si>
  <si>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</si>
  <si>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</si>
  <si>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</si>
  <si>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</si>
  <si>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</si>
  <si>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</si>
  <si>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</si>
  <si>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</si>
  <si>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</si>
  <si>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</si>
  <si>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</si>
  <si>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</si>
  <si>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</si>
  <si>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</si>
  <si>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</si>
  <si>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</si>
  <si>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</si>
  <si>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</si>
  <si>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</si>
  <si>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</si>
  <si>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</si>
  <si>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</si>
  <si>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</si>
  <si>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</si>
  <si>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</si>
  <si>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</si>
  <si>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</si>
  <si>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</si>
  <si>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</si>
  <si>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</si>
  <si>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</si>
  <si>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</si>
  <si>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</si>
  <si>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</si>
  <si>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</si>
  <si>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</si>
  <si>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</si>
  <si>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</si>
  <si>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</si>
  <si>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</si>
  <si>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</si>
  <si>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</si>
  <si>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</si>
  <si>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</si>
  <si>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</si>
  <si>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</si>
  <si>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</si>
  <si>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</si>
  <si>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</si>
  <si>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</si>
  <si>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</si>
  <si>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</si>
  <si>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</si>
  <si>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</si>
  <si>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</si>
  <si>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</si>
  <si>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</si>
  <si>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</si>
  <si>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</si>
  <si>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</si>
  <si>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</si>
  <si>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</si>
  <si>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</si>
  <si>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</si>
  <si>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</si>
  <si>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</si>
  <si>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</si>
  <si>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</si>
  <si>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</si>
  <si>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</si>
  <si>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</si>
  <si>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</si>
  <si>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</si>
  <si>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</si>
  <si>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</si>
  <si>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</si>
  <si>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</si>
  <si>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</si>
  <si>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</si>
  <si>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</si>
  <si>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</si>
  <si>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</si>
  <si>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</si>
  <si>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</si>
  <si>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</si>
  <si>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</si>
  <si>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</si>
  <si>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</si>
  <si>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</si>
  <si>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</si>
  <si>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</si>
  <si>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</si>
  <si>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</si>
  <si>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</si>
  <si>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</si>
  <si>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</si>
  <si>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</si>
  <si>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</si>
  <si>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</si>
  <si>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</si>
  <si>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</si>
  <si>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</si>
  <si>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</si>
  <si>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</si>
  <si>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</si>
  <si>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</si>
  <si>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</si>
  <si>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</si>
  <si>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</si>
  <si>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</si>
  <si>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</si>
  <si>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</si>
  <si>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</si>
  <si>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</si>
  <si>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</si>
  <si>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</si>
  <si>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</si>
  <si>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</si>
  <si>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</si>
  <si>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</si>
  <si>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</si>
  <si>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</si>
  <si>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</si>
  <si>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</si>
  <si>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</si>
  <si>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</si>
  <si>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</si>
  <si>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</si>
  <si>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</si>
  <si>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</si>
  <si>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</si>
  <si>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</si>
  <si>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</si>
  <si>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</si>
  <si>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</si>
  <si>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</si>
  <si>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</si>
  <si>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</si>
  <si>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</si>
  <si>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</si>
  <si>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</si>
  <si>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</si>
  <si>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</si>
  <si>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</si>
  <si>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</si>
  <si>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</si>
  <si>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</si>
  <si>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</si>
  <si>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</si>
  <si>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</si>
  <si>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</si>
  <si>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</si>
  <si>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</si>
  <si>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</si>
  <si>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</si>
  <si>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</si>
  <si>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</si>
  <si>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</si>
  <si>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</si>
  <si>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</si>
  <si>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</si>
  <si>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</si>
  <si>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</si>
  <si>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</si>
  <si>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</si>
  <si>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</si>
  <si>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</si>
  <si>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</si>
  <si>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</si>
  <si>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</si>
  <si>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</si>
  <si>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</si>
  <si>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</si>
  <si>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</si>
  <si>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</si>
  <si>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</si>
  <si>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</si>
  <si>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</si>
  <si>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</si>
  <si>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</si>
  <si>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</si>
  <si>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</si>
  <si>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</si>
  <si>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</si>
  <si>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</si>
  <si>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</si>
  <si>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</si>
  <si>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</si>
  <si>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</si>
  <si>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</si>
  <si>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</si>
  <si>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</si>
  <si>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</si>
  <si>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</si>
  <si>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</si>
  <si>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</si>
  <si>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</si>
  <si>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</si>
  <si>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</si>
  <si>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</si>
  <si>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</si>
  <si>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</si>
  <si>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</si>
  <si>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</si>
  <si>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</si>
  <si>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</si>
  <si>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</si>
  <si>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</si>
  <si>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</si>
  <si>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</si>
  <si>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</si>
  <si>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</si>
  <si>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</si>
  <si>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</si>
  <si>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</si>
  <si>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</si>
  <si>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</si>
  <si>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</si>
  <si>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</si>
  <si>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</si>
  <si>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</si>
  <si>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</si>
  <si>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</si>
  <si>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</si>
  <si>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</si>
  <si>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</si>
  <si>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</si>
  <si>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</si>
  <si>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</si>
  <si>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</si>
  <si>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</si>
  <si>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</si>
  <si>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</si>
  <si>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</si>
  <si>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</si>
  <si>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</si>
  <si>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</si>
  <si>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</si>
  <si>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</si>
  <si>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</si>
  <si>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</si>
  <si>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</si>
  <si>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</si>
  <si>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</si>
  <si>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</si>
  <si>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</si>
  <si>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</si>
  <si>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</si>
  <si>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</si>
  <si>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</si>
  <si>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</si>
  <si>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</si>
  <si>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</si>
  <si>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</si>
  <si>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</si>
  <si>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</si>
  <si>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</si>
  <si>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</si>
  <si>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</si>
  <si>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</si>
  <si>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</si>
  <si>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</si>
  <si>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</si>
  <si>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</si>
  <si>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</si>
  <si>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</si>
  <si>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</si>
  <si>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</si>
  <si>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</si>
  <si>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</si>
  <si>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</si>
  <si>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</si>
  <si>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</si>
  <si>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</si>
  <si>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</si>
  <si>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</si>
  <si>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</si>
  <si>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</si>
  <si>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</si>
  <si>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</si>
  <si>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</si>
  <si>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</si>
  <si>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</si>
  <si>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</si>
  <si>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</si>
  <si>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</si>
  <si>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</si>
  <si>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</si>
  <si>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</si>
  <si>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</si>
  <si>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</si>
  <si>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</si>
  <si>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</si>
  <si>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</si>
  <si>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</si>
  <si>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</si>
  <si>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</si>
  <si>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</si>
  <si>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</si>
  <si>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</si>
  <si>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</si>
  <si>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</si>
  <si>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</si>
  <si>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</si>
  <si>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</si>
  <si>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</si>
  <si>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</si>
  <si>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</si>
  <si>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</si>
  <si>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</si>
  <si>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</si>
  <si>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</si>
  <si>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</si>
  <si>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</si>
  <si>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</si>
  <si>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</si>
  <si>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</si>
  <si>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</si>
  <si>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</si>
  <si>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</si>
  <si>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</si>
  <si>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</si>
  <si>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</si>
  <si>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</si>
  <si>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</si>
  <si>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</si>
  <si>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</si>
  <si>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</si>
  <si>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</si>
  <si>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</si>
  <si>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</si>
  <si>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</si>
  <si>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</si>
  <si>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</si>
  <si>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</si>
  <si>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</si>
  <si>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</si>
  <si>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</si>
  <si>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</si>
  <si>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</si>
  <si>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</si>
  <si>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</si>
  <si>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</si>
  <si>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</si>
  <si>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</si>
  <si>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</si>
  <si>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</si>
  <si>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</si>
  <si>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</si>
  <si>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</si>
  <si>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</si>
  <si>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</si>
  <si>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</si>
  <si>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</si>
  <si>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</si>
  <si>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</si>
  <si>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</si>
  <si>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</si>
  <si>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</si>
  <si>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</si>
  <si>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</si>
  <si>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</si>
  <si>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</si>
  <si>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</si>
  <si>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</si>
  <si>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</si>
  <si>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</si>
  <si>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</si>
  <si>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</si>
  <si>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</si>
  <si>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</si>
  <si>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</si>
  <si>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</si>
  <si>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</si>
  <si>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</si>
  <si>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</si>
  <si>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</si>
  <si>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</si>
  <si>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</si>
  <si>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</si>
  <si>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</si>
  <si>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</si>
  <si>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</si>
  <si>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</si>
  <si>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</si>
  <si>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</si>
  <si>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</si>
  <si>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</si>
  <si>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</si>
  <si>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</si>
  <si>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</si>
  <si>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</si>
  <si>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</si>
  <si>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</si>
  <si>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</si>
  <si>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</si>
  <si>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</si>
  <si>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</si>
  <si>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</si>
  <si>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</si>
  <si>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</si>
  <si>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</si>
  <si>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</si>
  <si>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</si>
  <si>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</si>
  <si>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</si>
  <si>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</si>
  <si>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</si>
  <si>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</si>
  <si>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</si>
  <si>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</si>
  <si>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</si>
  <si>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</si>
  <si>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</si>
  <si>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</si>
  <si>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</si>
  <si>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</si>
  <si>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</si>
  <si>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</si>
  <si>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</si>
  <si>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</si>
  <si>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</si>
  <si>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</si>
  <si>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</si>
  <si>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</si>
  <si>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</si>
  <si>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</si>
  <si>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</si>
  <si>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</si>
  <si>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</si>
  <si>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</si>
  <si>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</si>
  <si>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</si>
  <si>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</si>
  <si>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</si>
  <si>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</si>
  <si>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</si>
  <si>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</si>
  <si>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</si>
  <si>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</si>
  <si>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</si>
  <si>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</si>
  <si>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</si>
  <si>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</si>
  <si>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</si>
  <si>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</si>
  <si>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</si>
  <si>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</si>
  <si>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</si>
  <si>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</si>
  <si>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</si>
  <si>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</si>
  <si>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</si>
  <si>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</si>
  <si>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</si>
  <si>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</si>
  <si>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</si>
  <si>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</si>
  <si>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</si>
  <si>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</si>
  <si>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</si>
  <si>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</si>
  <si>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</si>
  <si>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</si>
  <si>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</si>
  <si>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</si>
  <si>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</si>
  <si>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</si>
  <si>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</si>
  <si>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</si>
  <si>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</si>
  <si>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</si>
  <si>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</si>
  <si>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</si>
  <si>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</si>
  <si>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</si>
  <si>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</si>
  <si>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</si>
  <si>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</si>
  <si>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</si>
  <si>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</si>
  <si>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</si>
  <si>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</si>
  <si>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</si>
  <si>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</si>
  <si>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</si>
  <si>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</si>
  <si>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</si>
  <si>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</si>
  <si>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</si>
  <si>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</si>
  <si>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</si>
  <si>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</si>
  <si>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</si>
  <si>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</si>
  <si>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</si>
  <si>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</si>
  <si>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</si>
  <si>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</si>
  <si>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</si>
  <si>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</si>
  <si>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</si>
  <si>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</si>
  <si>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</si>
  <si>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</si>
  <si>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</si>
  <si>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</si>
  <si>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</si>
  <si>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</si>
  <si>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</si>
  <si>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</si>
  <si>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</si>
  <si>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</si>
  <si>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</si>
  <si>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</si>
  <si>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</si>
  <si>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</si>
  <si>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</si>
  <si>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</si>
  <si>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</si>
  <si>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</si>
  <si>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</si>
  <si>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</si>
  <si>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</si>
  <si>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</si>
  <si>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</si>
  <si>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</si>
  <si>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</si>
  <si>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</si>
  <si>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</si>
  <si>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</si>
  <si>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</si>
  <si>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</si>
  <si>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</si>
  <si>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</si>
  <si>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</si>
  <si>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</si>
  <si>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</si>
  <si>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</si>
  <si>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</si>
  <si>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</si>
  <si>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</si>
  <si>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</si>
  <si>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</si>
  <si>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</si>
  <si>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</si>
  <si>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</si>
  <si>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</si>
  <si>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</si>
  <si>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</si>
  <si>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</si>
  <si>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</si>
  <si>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</si>
  <si>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</si>
  <si>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</si>
  <si>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</si>
  <si>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</si>
  <si>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</si>
  <si>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</si>
  <si>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</si>
  <si>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</si>
  <si>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</si>
  <si>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</si>
  <si>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</si>
  <si>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</si>
  <si>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</si>
  <si>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</si>
  <si>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</si>
  <si>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</si>
  <si>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</si>
  <si>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</si>
  <si>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</si>
  <si>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</si>
  <si>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</si>
  <si>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</si>
  <si>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</si>
  <si>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</si>
  <si>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</si>
  <si>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</si>
  <si>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</si>
  <si>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</si>
  <si>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</si>
  <si>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</si>
  <si>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</si>
  <si>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</si>
  <si>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</si>
  <si>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</si>
  <si>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</si>
  <si>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</si>
  <si>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</si>
  <si>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</si>
  <si>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</si>
  <si>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</si>
  <si>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</si>
  <si>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</si>
  <si>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</si>
  <si>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</si>
  <si>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</si>
  <si>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</si>
  <si>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</si>
  <si>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</si>
  <si>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</si>
  <si>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</si>
  <si>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</si>
  <si>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</si>
  <si>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</si>
  <si>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</si>
  <si>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</si>
  <si>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</si>
  <si>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</si>
  <si>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</si>
  <si>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</si>
  <si>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</si>
  <si>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</si>
  <si>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</si>
  <si>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</si>
  <si>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</si>
  <si>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</si>
  <si>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</si>
  <si>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</si>
  <si>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</si>
  <si>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</si>
  <si>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</si>
  <si>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</si>
  <si>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</si>
  <si>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</si>
  <si>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</si>
  <si>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</si>
  <si>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</si>
  <si>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</si>
  <si>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</si>
  <si>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</si>
  <si>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</si>
  <si>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</si>
  <si>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</si>
  <si>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</si>
  <si>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</si>
  <si>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</si>
  <si>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</si>
  <si>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</si>
  <si>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</si>
  <si>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</si>
  <si>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</si>
  <si>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</si>
  <si>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</si>
  <si>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</si>
  <si>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</si>
  <si>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</si>
  <si>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</si>
  <si>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</si>
  <si>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</si>
  <si>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</si>
  <si>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</si>
  <si>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</si>
  <si>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</si>
  <si>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</si>
  <si>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</si>
  <si>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</si>
  <si>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</si>
  <si>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</si>
  <si>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</si>
  <si>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</si>
  <si>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</si>
  <si>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</si>
  <si>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</si>
  <si>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</si>
  <si>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</si>
  <si>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</si>
  <si>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</si>
  <si>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</si>
  <si>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</si>
  <si>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</si>
  <si>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</si>
  <si>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</si>
  <si>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</si>
  <si>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</si>
  <si>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</si>
  <si>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</si>
  <si>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</si>
  <si>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</si>
  <si>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</si>
  <si>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</si>
  <si>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</si>
  <si>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</si>
  <si>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</si>
  <si>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</si>
  <si>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</si>
  <si>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</si>
  <si>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</si>
  <si>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</si>
  <si>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</si>
  <si>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</si>
  <si>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</si>
  <si>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</si>
  <si>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</si>
  <si>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</si>
  <si>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</si>
  <si>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</si>
  <si>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</si>
  <si>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</si>
  <si>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</si>
  <si>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</si>
  <si>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</si>
  <si>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</si>
  <si>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</si>
  <si>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</si>
  <si>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</si>
  <si>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</si>
  <si>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</si>
  <si>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</si>
  <si>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</si>
  <si>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</si>
  <si>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</si>
  <si>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</si>
  <si>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</si>
  <si>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</si>
  <si>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</si>
  <si>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</si>
  <si>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</si>
  <si>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</si>
  <si>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</si>
  <si>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</si>
  <si>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</si>
  <si>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</si>
  <si>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</si>
  <si>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</si>
  <si>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</si>
  <si>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</si>
  <si>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</si>
  <si>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</si>
  <si>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</si>
  <si>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</si>
  <si>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</si>
  <si>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</si>
  <si>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</si>
  <si>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</si>
  <si>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</si>
  <si>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</si>
  <si>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</si>
  <si>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</si>
  <si>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</si>
  <si>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</si>
  <si>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</si>
  <si>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</si>
  <si>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</si>
  <si>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</si>
  <si>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</si>
  <si>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</si>
  <si>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</si>
  <si>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</si>
  <si>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</si>
  <si>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</si>
  <si>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</si>
  <si>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</si>
  <si>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</si>
  <si>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</si>
  <si>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</si>
  <si>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</si>
  <si>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</si>
  <si>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</si>
  <si>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</si>
  <si>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</si>
  <si>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</si>
  <si>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</si>
  <si>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</si>
  <si>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</si>
  <si>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</si>
  <si>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</si>
  <si>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</si>
  <si>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</si>
  <si>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</si>
  <si>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</si>
  <si>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</si>
  <si>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</si>
  <si>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</si>
  <si>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</si>
  <si>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</si>
  <si>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</si>
  <si>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</si>
  <si>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</si>
  <si>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</si>
  <si>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</si>
  <si>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</si>
  <si>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</si>
  <si>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</si>
  <si>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</si>
  <si>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</si>
  <si>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</si>
  <si>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</si>
  <si>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</si>
  <si>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</si>
  <si>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</si>
  <si>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</si>
  <si>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</si>
  <si>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</si>
  <si>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</si>
  <si>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</si>
  <si>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</si>
  <si>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</si>
  <si>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</si>
  <si>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</si>
  <si>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</si>
  <si>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</si>
  <si>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</si>
  <si>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</si>
  <si>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</si>
  <si>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</si>
  <si>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</si>
  <si>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</si>
  <si>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</si>
  <si>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</si>
  <si>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</si>
  <si>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</si>
  <si>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</si>
  <si>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</si>
  <si>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</si>
  <si>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</si>
  <si>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</si>
  <si>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</si>
  <si>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</si>
  <si>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</si>
  <si>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</si>
  <si>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</si>
  <si>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</si>
  <si>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</si>
  <si>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</si>
  <si>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</si>
  <si>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</si>
  <si>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</si>
  <si>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</si>
  <si>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</si>
  <si>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</si>
  <si>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</si>
  <si>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</si>
  <si>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</si>
  <si>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</si>
  <si>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</si>
  <si>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</si>
  <si>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</si>
  <si>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</si>
  <si>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</si>
  <si>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</si>
  <si>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</si>
  <si>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</si>
  <si>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</si>
  <si>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</si>
  <si>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</si>
  <si>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</si>
  <si>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</si>
  <si>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</si>
  <si>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</si>
  <si>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</si>
  <si>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</si>
  <si>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</si>
  <si>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</si>
  <si>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</si>
  <si>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</si>
  <si>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</si>
  <si>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</si>
  <si>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</si>
  <si>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</si>
  <si>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</si>
  <si>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</si>
  <si>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</si>
  <si>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</si>
  <si>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</si>
  <si>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</si>
  <si>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</si>
  <si>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</si>
  <si>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</si>
  <si>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</si>
  <si>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</si>
  <si>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</si>
  <si>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</si>
  <si>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</si>
  <si>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</si>
  <si>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</si>
  <si>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</si>
  <si>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</si>
  <si>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</si>
  <si>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</si>
  <si>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</si>
  <si>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</si>
  <si>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</si>
  <si>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</si>
  <si>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</si>
  <si>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</si>
  <si>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</si>
  <si>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</si>
  <si>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</si>
  <si>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</si>
  <si>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</si>
  <si>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</si>
  <si>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</si>
  <si>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</si>
  <si>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</si>
  <si>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</si>
  <si>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</si>
  <si>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</si>
  <si>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</si>
  <si>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</si>
  <si>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</si>
  <si>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</si>
  <si>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</si>
  <si>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</si>
  <si>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</si>
  <si>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</si>
  <si>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</si>
  <si>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</si>
  <si>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</si>
  <si>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</si>
  <si>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</si>
  <si>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</si>
  <si>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</si>
  <si>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</si>
  <si>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</si>
  <si>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</si>
  <si>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</si>
  <si>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</si>
  <si>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</si>
  <si>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</si>
  <si>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</si>
  <si>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</si>
  <si>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</si>
  <si>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</si>
  <si>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</si>
  <si>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</si>
  <si>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</si>
  <si>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</si>
  <si>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</si>
  <si>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</si>
  <si>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</si>
  <si>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</si>
  <si>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</si>
  <si>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</si>
  <si>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</si>
  <si>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</si>
  <si>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</si>
  <si>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</si>
  <si>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</si>
  <si>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</si>
  <si>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</si>
  <si>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</si>
  <si>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</si>
  <si>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</si>
  <si>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</si>
  <si>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</si>
  <si>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</si>
  <si>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</si>
  <si>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</si>
  <si>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</si>
  <si>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</si>
  <si>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</si>
  <si>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</si>
  <si>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</si>
  <si>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</si>
  <si>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</si>
  <si>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</si>
  <si>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</si>
  <si>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</si>
  <si>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</si>
  <si>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</si>
  <si>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</si>
  <si>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</si>
  <si>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</si>
  <si>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</si>
  <si>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</si>
  <si>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</si>
  <si>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</si>
  <si>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</si>
  <si>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</si>
  <si>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</si>
  <si>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</si>
  <si>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</si>
  <si>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</si>
  <si>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</si>
  <si>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</si>
  <si>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</si>
  <si>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</si>
  <si>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</si>
  <si>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</si>
  <si>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</si>
  <si>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</si>
  <si>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</si>
  <si>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</si>
  <si>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</si>
  <si>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</si>
  <si>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</si>
  <si>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</si>
  <si>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</si>
  <si>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</si>
  <si>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</si>
  <si>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</si>
  <si>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</si>
  <si>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</si>
  <si>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</si>
  <si>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</si>
  <si>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</si>
  <si>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</si>
  <si>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</si>
  <si>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</si>
  <si>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</si>
  <si>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</si>
  <si>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</si>
  <si>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</si>
  <si>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</si>
  <si>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</si>
  <si>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</si>
  <si>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</si>
  <si>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</si>
  <si>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</si>
  <si>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</si>
  <si>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</si>
  <si>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</si>
  <si>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</si>
  <si>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</si>
  <si>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</si>
  <si>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</si>
  <si>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</si>
  <si>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</si>
  <si>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</si>
  <si>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</si>
  <si>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</si>
  <si>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</si>
  <si>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</si>
  <si>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</si>
  <si>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</si>
  <si>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</si>
  <si>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</si>
  <si>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</si>
  <si>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</si>
  <si>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</si>
  <si>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</si>
  <si>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</si>
  <si>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</si>
  <si>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</si>
  <si>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</si>
  <si>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</si>
  <si>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</si>
  <si>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</si>
  <si>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</si>
  <si>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</si>
  <si>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</si>
  <si>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</si>
  <si>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</si>
  <si>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</si>
  <si>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</si>
  <si>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</si>
  <si>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</si>
  <si>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</si>
  <si>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</si>
  <si>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</si>
  <si>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</si>
  <si>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</si>
  <si>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</si>
  <si>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</si>
  <si>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</si>
  <si>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</si>
  <si>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</si>
  <si>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</si>
  <si>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</si>
  <si>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</si>
  <si>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</si>
  <si>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</si>
  <si>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</si>
  <si>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</si>
  <si>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</si>
  <si>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</si>
  <si>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</si>
  <si>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</si>
  <si>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</si>
  <si>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</si>
  <si>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</si>
  <si>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</si>
  <si>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</si>
  <si>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</si>
  <si>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</si>
  <si>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</si>
  <si>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</si>
  <si>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</si>
  <si>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</si>
  <si>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</si>
  <si>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</si>
  <si>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</si>
  <si>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</si>
  <si>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</si>
  <si>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</si>
  <si>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</si>
  <si>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</si>
  <si>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</si>
  <si>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</si>
  <si>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</si>
  <si>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</si>
  <si>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</si>
  <si>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</si>
  <si>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</si>
  <si>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</si>
  <si>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</si>
  <si>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</si>
  <si>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</si>
  <si>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</si>
  <si>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</si>
  <si>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</si>
  <si>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</si>
  <si>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</si>
  <si>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</si>
  <si>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</si>
  <si>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</si>
  <si>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</si>
  <si>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</si>
  <si>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</si>
  <si>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</si>
  <si>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</si>
  <si>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</si>
  <si>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</si>
  <si>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</si>
  <si>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</si>
  <si>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</si>
  <si>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</si>
  <si>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</si>
  <si>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</si>
  <si>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</si>
  <si>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</si>
  <si>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</si>
  <si>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</si>
  <si>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</si>
  <si>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</si>
  <si>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</si>
  <si>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</si>
  <si>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</si>
  <si>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</si>
  <si>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</si>
  <si>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</si>
  <si>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</si>
  <si>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</si>
  <si>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</si>
  <si>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</si>
  <si>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</si>
  <si>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</si>
  <si>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</si>
  <si>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</si>
  <si>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</si>
  <si>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</si>
  <si>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</si>
  <si>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</si>
  <si>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</si>
  <si>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</si>
  <si>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</si>
  <si>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</si>
  <si>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</si>
  <si>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</si>
  <si>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</si>
  <si>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</si>
  <si>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</si>
  <si>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</si>
  <si>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</si>
  <si>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</si>
  <si>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</si>
  <si>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</si>
  <si>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</si>
  <si>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</si>
  <si>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</si>
  <si>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</si>
  <si>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</si>
  <si>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</si>
  <si>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</si>
  <si>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</si>
  <si>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</si>
  <si>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</si>
  <si>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</si>
  <si>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</si>
  <si>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</si>
  <si>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</si>
  <si>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</si>
  <si>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</si>
  <si>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</si>
  <si>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</si>
  <si>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</si>
  <si>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</si>
  <si>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</si>
  <si>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</si>
  <si>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</si>
  <si>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</si>
  <si>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</si>
  <si>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</si>
  <si>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</si>
  <si>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</si>
  <si>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</si>
  <si>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</si>
  <si>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</si>
  <si>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</si>
  <si>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</si>
  <si>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</si>
  <si>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</si>
  <si>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</si>
  <si>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</si>
  <si>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</si>
  <si>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</si>
  <si>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</si>
  <si>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</si>
  <si>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</si>
  <si>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</si>
  <si>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</si>
  <si>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</si>
  <si>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</si>
  <si>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</si>
  <si>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</si>
  <si>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</si>
  <si>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</si>
  <si>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</si>
  <si>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</si>
  <si>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</si>
  <si>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</si>
  <si>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</si>
  <si>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</si>
  <si>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</si>
  <si>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</si>
  <si>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</si>
  <si>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</si>
  <si>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</si>
  <si>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</si>
  <si>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</si>
  <si>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</si>
  <si>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</si>
  <si>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</si>
  <si>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</si>
  <si>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</si>
  <si>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</si>
  <si>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</si>
  <si>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</si>
  <si>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</si>
  <si>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</si>
  <si>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</si>
  <si>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</si>
  <si>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</si>
  <si>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</si>
  <si>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</si>
  <si>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</si>
  <si>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</si>
  <si>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</si>
  <si>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</si>
  <si>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</si>
  <si>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</si>
  <si>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</si>
  <si>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</si>
  <si>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</si>
  <si>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</si>
  <si>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</si>
  <si>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</si>
  <si>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</si>
  <si>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</si>
  <si>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</si>
  <si>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</si>
  <si>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</si>
  <si>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</si>
  <si>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</si>
  <si>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</si>
  <si>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</si>
  <si>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</si>
  <si>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</si>
  <si>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</si>
  <si>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</si>
  <si>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</si>
  <si>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</si>
  <si>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</si>
  <si>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</si>
  <si>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</si>
  <si>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</si>
  <si>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</si>
  <si>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</si>
  <si>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</si>
  <si>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</si>
  <si>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</si>
  <si>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</si>
  <si>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</si>
  <si>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</si>
  <si>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</si>
  <si>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</si>
  <si>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</si>
  <si>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</si>
  <si>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</si>
  <si>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</si>
  <si>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</si>
  <si>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</si>
  <si>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</si>
  <si>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</si>
  <si>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</si>
  <si>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</si>
  <si>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</si>
  <si>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</si>
  <si>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</si>
  <si>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</si>
  <si>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</si>
  <si>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</si>
  <si>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</si>
  <si>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</si>
  <si>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</si>
  <si>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</si>
  <si>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</si>
  <si>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</si>
  <si>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</si>
  <si>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</si>
  <si>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</si>
  <si>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</si>
  <si>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</si>
  <si>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</si>
  <si>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</si>
  <si>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</si>
  <si>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</si>
  <si>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</si>
  <si>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</si>
  <si>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</si>
  <si>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</si>
  <si>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</si>
  <si>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</si>
  <si>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</si>
  <si>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</si>
  <si>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</si>
  <si>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</si>
  <si>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</si>
  <si>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</si>
  <si>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</si>
  <si>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</si>
  <si>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</si>
  <si>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</si>
  <si>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</si>
  <si>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</si>
  <si>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</si>
  <si>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</si>
  <si>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</si>
  <si>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</si>
  <si>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</si>
  <si>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</si>
  <si>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</si>
  <si>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</si>
  <si>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</si>
  <si>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</si>
  <si>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</si>
  <si>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</si>
  <si>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</si>
  <si>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</si>
  <si>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</si>
  <si>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</si>
  <si>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</si>
  <si>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</si>
  <si>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</si>
  <si>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</si>
  <si>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</si>
  <si>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</si>
  <si>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</si>
  <si>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</si>
  <si>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</si>
  <si>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</si>
  <si>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</si>
  <si>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</si>
  <si>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</si>
  <si>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</si>
  <si>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</si>
  <si>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</si>
  <si>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</si>
  <si>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</si>
  <si>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</si>
  <si>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</si>
  <si>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</si>
  <si>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</si>
  <si>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</si>
  <si>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</si>
  <si>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</si>
  <si>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</si>
  <si>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</si>
  <si>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</si>
  <si>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</si>
  <si>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</si>
  <si>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</si>
  <si>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</si>
  <si>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</si>
  <si>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</si>
  <si>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</si>
  <si>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</si>
  <si>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</si>
  <si>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</si>
  <si>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</si>
  <si>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</si>
  <si>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</si>
  <si>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</si>
  <si>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</si>
  <si>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</si>
  <si>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</si>
  <si>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</si>
  <si>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</si>
  <si>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</si>
  <si>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</si>
  <si>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</si>
  <si>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</si>
  <si>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</si>
  <si>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</si>
  <si>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</si>
  <si>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</si>
  <si>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</si>
  <si>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</si>
  <si>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</si>
  <si>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</si>
  <si>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</si>
  <si>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</si>
  <si>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</si>
  <si>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</si>
  <si>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</si>
  <si>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</si>
  <si>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</si>
  <si>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</si>
  <si>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</si>
  <si>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</si>
  <si>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</si>
  <si>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</si>
  <si>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</si>
  <si>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</si>
  <si>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</si>
  <si>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</si>
  <si>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</si>
  <si>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</si>
  <si>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</si>
  <si>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</si>
  <si>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</si>
  <si>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</si>
  <si>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</si>
  <si>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</si>
  <si>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</si>
  <si>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</si>
  <si>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</si>
  <si>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</si>
  <si>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</si>
  <si>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</si>
  <si>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</si>
  <si>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</si>
  <si>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</si>
  <si>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</si>
  <si>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</si>
  <si>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</si>
  <si>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</si>
  <si>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</si>
  <si>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</si>
  <si>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</si>
  <si>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</si>
  <si>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</si>
  <si>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</si>
  <si>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</si>
  <si>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</si>
  <si>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</si>
  <si>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</si>
  <si>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</si>
  <si>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</si>
  <si>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</si>
  <si>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</si>
  <si>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</si>
  <si>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</si>
  <si>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</si>
  <si>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</si>
  <si>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</si>
  <si>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</si>
  <si>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</si>
  <si>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PCM-20251106-00000971</t>
  </si>
  <si>
    <t>Team connected PG / 5G off</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</si>
  <si>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</si>
  <si>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</si>
  <si>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</si>
  <si>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</si>
  <si>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</si>
  <si>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</si>
  <si>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</si>
  <si>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</si>
  <si>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</si>
  <si>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at site TS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</si>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</sst>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32" dataDxfId="31" headerRowBorderDxfId="29" tableBorderDxfId="30" totalsRowBorderDxfId="28">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304.67949872685131</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45967.627924652777</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45967.627924652777</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45967.627924652777</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45967.627924652777</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45967.627924652777</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45967.627924652777</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45967.627924652777</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45967.627924652777</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45967.627924652777</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45967.627924652777</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45967.627924652777</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45967.627924652777</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45967.627924652777</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45967.627924652777</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45967.627924652777</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45967.627924652777</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45967.627924652777</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45967.627924652777</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45967.627924652777</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45967.627924652777</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45967.627924652777</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45967.627924652777</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45967.627924652777</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45967.627924652777</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45967.627924652777</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45967.627924652777</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45967.627924652777</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45967.627924652777</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45967.627924652777</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45967.627924652777</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45967.627924652777</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45967.627924652777</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45967.627924652777</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45967.627924652777</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45967.627924652777</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45967.627924652777</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45967.627924652777</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45967.627924652777</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45967.627924652777</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45967.627924652777</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45967.627924652777</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45967.627924652777</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45967.627924652777</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45967.627924652777</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45967.627924652777</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45967.627924652777</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45967.627924652777</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45967.627924652777</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45967.627924652777</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45967.627924652777</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45967.627924652777</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45967.627924652777</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45967.627924652777</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45967.627924652777</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45967.627924652777</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45967.627924652777</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45967.627924652777</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45967.627924652777</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45967.627924652777</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45967.627924652777</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45967.627924652777</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45967.627924652777</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45967.627924652777</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45967.627924652777</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45967.627924652777</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45967.627924652777</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45967.627924652777</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45967.627924652777</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45967.627924652777</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45967.627924652777</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45967.627924652777</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45967.627924652777</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45967.627924652777</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45967.627924652777</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45967.627924652777</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45967.627924652777</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45967.627924652777</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45967.627924652777</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45967.627924652777</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45967.627924652777</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45967.627924652777</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45967.627924652777</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12" sqref="J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142.62808668981597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0.14221863426064374</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17019</v>
      </c>
      <c r="E5" s="103" t="s">
        <v>39021</v>
      </c>
      <c r="F5" s="104">
        <v>45967.492199074077</v>
      </c>
      <c r="G5" s="105">
        <f ca="1">IFERROR(NOW()-F5,"-")</f>
        <v>0.13572557870065793</v>
      </c>
      <c r="H5" s="104">
        <v>45967.492118055554</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45967.627924652777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45967.627924652777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45967.627924652777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45967.627924652777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45967.627924652777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45967.627924652777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45967.627924652777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45967.627924652777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45967.627924652777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45967.627924652777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45967.627924652777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45967.627924652777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45967.627924652777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45967.627924652777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45967.627924652777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45967.627924652777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45967.627924652777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45967.627924652777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45967.627924652777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45967.627924652777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45967.627924652777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45967.627924652777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45967.627924652777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45967.627924652777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45967.627924652777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45967.627924652777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45967.627924652777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45967.627924652777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45967.627924652777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45967.627924652777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45967.627924652777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45967.627924652777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45967.627924652777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45967.627924652777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45967.627924652777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45967.627924652777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45967.627924652777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45967.627924652777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45967.627924652777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45967.627924652777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45967.627924652777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45967.627924652777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45967.627924652777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45967.627924652777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45967.627924652777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45967.627924652777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45967.627924652777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45967.627924652777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45967.627924652777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45967.627924652777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45967.627924652777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45967.627924652777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45967.627924652777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45967.627924652777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45967.627924652777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45967.627924652777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45967.627924652777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45967.627924652777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45967.627924652777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45967.627924652777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45967.627924652777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45967.627924652777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45967.627924652777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45967.627924652777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45967.627924652777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45967.627924652777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45967.627924652777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45967.627924652777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45967.627924652777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45967.627924652777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45967.627924652777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45967.627924652777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45967.627924652777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45967.627924652777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45967.627924652777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45967.627924652777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45967.627924652777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45967.627924652777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45967.627924652777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45967.627924652777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45967.627924652777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45967.627924652777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45967.627924652777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45967.627924652777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45967.627924652777</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45967.627924652777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45967.627924652777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45967.627924652777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45967.627924652777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45967.627924652777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45967.627924652777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45967.627924652777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45967.627924652777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45967.627924652777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45967.627924652777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45967.627924652777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45967.627924652777</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45967.627924652777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45967.627924652777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45967.627924652777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45967.627924652777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45967.627924652777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45967.627924652777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45967.627924652777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45967.627924652777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45967.627924652777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45967.627924652777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45967.627924652777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45967.627924652777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45967.627924652777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45967.627924652777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45967.627924652777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45967.627924652777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45967.627924652777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45967.627924652777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45967.627924652777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45967.627924652777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45967.627924652777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45967.627924652777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45967.627924652777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45967.627924652777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45967.627924652777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45967.627924652777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45967.627924652777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45967.627924652777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45967.627924652777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45967.627924652777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45967.627924652777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45967.627924652777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45967.627924652777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45967.627924652777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45967.627924652777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45967.627924652777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45967.627924652777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45967.627924652777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45967.627924652777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45967.627924652777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45967.627924652777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45967.627924652777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45967.627924652777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45967.627924652777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45967.627924652777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45967.627924652777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45967.627924652777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45967.627924652777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45967.627924652777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45967.627924652777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45967.627924652777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45967.627924652777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45967.627924652777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45967.627924652777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45967.627924652777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45967.627924652777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45967.627924652777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45967.627924652777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45967.627924652777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45967.627924652777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45967.627924652777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45967.627924652777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45967.627924652777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45967.627924652777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45967.627924652777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45967.627924652777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45967.627924652777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45967.627924652777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45967.627924652777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45967.627924652777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45967.627924652777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45967.627924652777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45967.627924652777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45967.627924652777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45967.627924652777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45967.627924652777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45967.627924652777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45967.627924652777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45967.627924652777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45967.627924652777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45967.627924652777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45967.627924652777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45967.627924652777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45967.627924652777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45967.627924652777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45967.627924652777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45967.627924652777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45967.627924652777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45967.627924652777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45967.627924652777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45967.627924652777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45967.627924652777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45967.627924652777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45967.627924652777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45967.627924652777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45967.627924652777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45967.627924652777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45967.627924652777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45967.627924652777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45967.627924652777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45967.627924652777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45967.627924652777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45967.627924652777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45967.627924652777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45967.627924652777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45967.627924652777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45967.627924652777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45967.627924652777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45967.627924652777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45967.627924652777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45967.627924652777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45967.627924652777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45967.627924652777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45967.627924652777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45967.627924652777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45967.627924652777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45967.627924652777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45967.627924652777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45967.627924652777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45967.627924652777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45967.627924652777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45967.627924652777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45967.627924652777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45967.627924652777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45967.627924652777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45967.627924652777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45967.627924652777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45967.627924652777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45967.627924652777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45967.627924652777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45967.627924652777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45967.627924652777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45967.627924652777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45967.627924652777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45967.627924652777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45967.627924652777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45967.627924652777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45967.627924652777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45967.627924652777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45967.627924652777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45967.627924652777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45967.627924652777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45967.627924652777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45967.627924652777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45967.627924652777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45967.627924652777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45967.627924652777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45967.627924652777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45967.627924652777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45967.627924652777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45967.627924652777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45967.627924652777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45967.627924652777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45967.627924652777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45967.627924652777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45967.627924652777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45967.627924652777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45967.627924652777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45967.627924652777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45967.627924652777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45967.627924652777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45967.627924652777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45967.627924652777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45967.627924652777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45967.627924652777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45967.627924652777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45967.627924652777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45967.627924652777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45967.627924652777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45967.627924652777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45967.627924652777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45967.627924652777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45967.627924652777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45967.627924652777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45967.627924652777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45967.627924652777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45967.627924652777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45967.627924652777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45967.627924652777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45967.627924652777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45967.627924652777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45967.627924652777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45967.627924652777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45967.627924652777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45967.627924652777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45967.627924652777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45967.627924652777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45967.627924652777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45967.627924652777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45967.627924652777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45967.627924652777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45967.627924652777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45967.627924652777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45967.627924652777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45967.627924652777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45967.627924652777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45967.627924652777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45967.627924652777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45967.627924652777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45967.627924652777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45967.627924652777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45967.627924652777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45967.627924652777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45967.627924652777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45967.627924652777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45967.627924652777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45967.627924652777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45967.627924652777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45967.627924652777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45967.627924652777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45967.627924652777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45967.627924652777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45967.627924652777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45967.627924652777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45967.627924652777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45967.627924652777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45967.627924652777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45967.627924652777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45967.627924652777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45967.627924652777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45967.627924652777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45967.627924652777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45967.627924652777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45967.627924652777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45967.627924652777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45967.627924652777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45967.627924652777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45967.627924652777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45967.627924652777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45967.627924652777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45967.627924652777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45967.627924652777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45967.627924652777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45967.627924652777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45967.627924652777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45967.627924652777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45967.627924652777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45967.627924652777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45967.627924652777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45967.627924652777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45967.627924652777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45967.627924652777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45967.627924652777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45967.627924652777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45967.627924652777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45967.627924652777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45967.627924652777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45967.627924652777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45967.627924652777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45967.627924652777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45967.627924652777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45967.627924652777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45967.627924652777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45967.627924652777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45967.627924652777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45967.627924652777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45967.627924652777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45967.627924652777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45967.627924652777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45967.627924652777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45967.627924652777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45967.627924652777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45967.627924652777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45967.627924652777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45967.627924652777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45967.627924652777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45967.627924652777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45967.627924652777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45967.627924652777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45967.627924652777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45967.627924652777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45967.627924652777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45967.627924652777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45967.627924652777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45967.627924652777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45967.627924652777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45967.627924652777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45967.627924652777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45967.627924652777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45967.627924652777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45967.627924652777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45967.627924652777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45967.627924652777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45967.627924652777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45967.627924652777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45967.627924652777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45967.627924652777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45967.627924652777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45967.627924652777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45967.627924652777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45967.627924652777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45967.627924652777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45967.627924652777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45967.627924652777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45967.627924652777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45967.627924652777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45967.627924652777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45967.627924652777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45967.627924652777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45967.627924652777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45967.627924652777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45967.627924652777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45967.627924652777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45967.627924652777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45967.627924652777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45967.627924652777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45967.627924652777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45967.627924652777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45967.627924652777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45967.627924652777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45967.627924652777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45967.627924652777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45967.627924652777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45967.627924652777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45967.627924652777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45967.627924652777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45967.627924652777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45967.627924652777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45967.627924652777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45967.627924652777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45967.627924652777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45967.627924652777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45967.627924652777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45967.627924652777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45967.627924652777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45967.627924652777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45967.627924652777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45967.627924652777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45967.627924652777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45967.627924652777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45967.627924652777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45967.627924652777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45967.627924652777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45967.627924652777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45967.627924652777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45967.627924652777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45967.627924652777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45967.627924652777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45967.627924652777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45967.627924652777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45967.627924652777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45967.627924652777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45967.627924652777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45967.627924652777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45967.627924652777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45967.627924652777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45967.627924652777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45967.627924652777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45967.627924652777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45967.627924652777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45967.627924652777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45967.627924652777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45967.627924652777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45967.627924652777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45967.627924652777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45967.627924652777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45967.627924652777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45967.627924652777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45967.627924652777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45967.627924652777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45967.627924652777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45967.627924652777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45967.627924652777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45967.627924652777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45967.627924652777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45967.627924652777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45967.627924652777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45967.627924652777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45967.627924652777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45967.627924652777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45967.627924652777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45967.627924652777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45967.627924652777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45967.627924652777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45967.627924652777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45967.627924652777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45967.627924652777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45967.627924652777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45967.627924652777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45967.627924652777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45967.627924652777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45967.627924652777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45967.627924652777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45967.627924652777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45967.627924652777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45967.627924652777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45967.627924652777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45967.627924652777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45967.627924652777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45967.627924652777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45967.627924652777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45967.627924652777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45967.627924652777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45967.627924652777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45967.627924652777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45967.627924652777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45967.627924652777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45967.627924652777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45967.627924652777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45967.627924652777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45967.627924652777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45967.627924652777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45967.627924652777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45967.627924652777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45967.627924652777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45967.627924652777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45967.627924652777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45967.627924652777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45967.627924652777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45967.627924652777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45967.627924652777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45967.627924652777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45967.627924652777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45967.627924652777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45967.627924652777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45967.627924652777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45967.627924652777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45967.627924652777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45967.627924652777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45967.627924652777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45967.627924652777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45967.627924652777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45967.627924652777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45967.627924652777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45967.627924652777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45967.627924652777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45967.627924652777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45967.627924652777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45967.627924652777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45967.627924652777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45967.627924652777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45967.627924652777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45967.627924652777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45967.627924652777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45967.627924652777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45967.627924652777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45967.627924652777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45967.627924652777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45967.627924652777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45967.627924652777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45967.627924652777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45967.627924652777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45967.627924652777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45967.627924652777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45967.627924652777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45967.627924652777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45967.627924652777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45967.627924652777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45967.627924652777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45967.627924652777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45967.627924652777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45967.627924652777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45967.627924652777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45967.627924652777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45967.627924652777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45967.627924652777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45967.627924652777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45967.627924652777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45967.627924652777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45967.627924652777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45967.627924652777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45967.627924652777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45967.627924652777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45967.627924652777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45967.627924652777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45967.627924652777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45967.627924652777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45967.627924652777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45967.627924652777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45967.627924652777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45967.627924652777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45967.627924652777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45967.627924652777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45967.627924652777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45967.627924652777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45967.627924652777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45967.627924652777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45967.627924652777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45967.627924652777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45967.627924652777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45967.627924652777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45967.627924652777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45967.627924652777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45967.627924652777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45967.627924652777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45967.627924652777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45967.627924652777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45967.627924884262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45967.627924884262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45967.627924884262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45967.627924884262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45967.627924884262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45967.627924884262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45967.627924884262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45967.627924884262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45967.627924884262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45967.627924884262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45967.627924884262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45967.627924884262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45967.627924884262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45967.627924884262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45967.627924884262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45967.627924884262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45967.627924884262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45967.627924884262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45967.627924884262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45967.627924884262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45967.627924884262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45967.627924884262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45967.627924884262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45967.627924884262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45967.627924884262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45967.627924884262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45967.627924884262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45967.627924884262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45967.627924884262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45967.627924884262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45967.627924884262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45967.627924884262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45967.627924884262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45967.627924884262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45967.627924884262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45967.627924884262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45967.627924884262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45967.627924884262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45967.627924884262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45967.627924884262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45967.627924884262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45967.627924884262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45967.627924884262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45967.627924884262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45967.627924884262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45967.627924884262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45967.627924884262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45967.627924884262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45967.627924884262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45967.627924884262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45967.627924884262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45967.627924884262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45967.627924884262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45967.627924884262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45967.627924884262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45967.627924884262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45967.627924884262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45967.627924884262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45967.627924884262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45967.627924884262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45967.627924884262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45967.627924884262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45967.627924884262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45967.627924884262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45967.627924884262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45967.627924884262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45967.627924884262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45967.627924884262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45967.627924884262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45967.627924884262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45967.627924884262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45967.627924884262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45967.627924884262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45967.627924884262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45967.627924884262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45967.627924884262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45967.627924884262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45967.627924884262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45967.627924884262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45967.627924884262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45967.627924884262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45967.627924884262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45967.627924884262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45967.627924884262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45967.627924884262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45967.627924884262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45967.627924884262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45967.627924884262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45967.627924884262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45967.627924884262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45967.627924884262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45967.627924884262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45967.627924884262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45967.627924884262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45967.627924884262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45967.627924884262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45967.627924884262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45967.627924884262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45967.627924884262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45967.627924884262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45967.627924884262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45967.627924884262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45967.627924884262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45967.627924884262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45967.627924884262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45967.627924884262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45967.627924884262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45967.627924884262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45967.627924884262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45967.627924884262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45967.627924884262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45967.627924884262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45967.627924884262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45967.627924884262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45967.627924884262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45967.627924884262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45967.627924884262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45967.627924884262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45967.627924884262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45967.627924884262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45967.627924884262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45967.627924884262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45967.627924884262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45967.627924884262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45967.627924884262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45967.627924884262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45967.627924884262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45967.627924884262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45967.627924884262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45967.627924884262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45967.627924884262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45967.627924884262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45967.627924884262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45967.627924884262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45967.627924884262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45967.627924884262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45967.627924884262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45967.627924884262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45967.627924884262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45967.627924884262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45967.627924884262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45967.627924884262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45967.627924884262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45967.627924884262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45967.627924884262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45967.627924884262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45967.627924884262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45967.627924884262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45967.627924884262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45967.627924884262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45967.627924884262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45967.627924884262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45967.627924884262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45967.627924884262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45967.627924884262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45967.627924884262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45967.627924884262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45967.627924884262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45967.627924884262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45967.627924884262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45967.627924884262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45967.627924884262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45967.627924884262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45967.627924884262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45967.627924884262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45967.627924884262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45967.627924884262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45967.627924884262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45967.627924884262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45967.627924884262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45967.627924884262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45967.627924884262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45967.627924884262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45967.627924884262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45967.627924884262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45967.627924884262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45967.627924884262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45967.627924884262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45967.627924884262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45967.627924884262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45967.627924884262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45967.627924884262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45967.627924884262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45967.627924884262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45967.627924884262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45967.627924884262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45967.627924884262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45967.627924884262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45967.627924884262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45967.627924884262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45967.627924884262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45967.627924884262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45967.627924884262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45967.627924884262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45967.627924884262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45967.627924884262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45967.627924884262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45967.627924884262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45967.627924884262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45967.627924884262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45967.627924884262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45967.627924884262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45967.627924884262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45967.627924884262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45967.627924884262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45967.627924884262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45967.627924884262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45967.627924884262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45967.627924884262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45967.627924884262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45967.627924884262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45967.627924884262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45967.627924884262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45967.627924884262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45967.627924884262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45967.627924884262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45967.627924884262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45967.627924884262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45967.627924884262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45967.627924884262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45967.627924884262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45967.627924884262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45967.627924884262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45967.627924884262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45967.627924884262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45967.627924884262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45967.627924884262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45967.627924884262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45967.627924884262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45967.627924884262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45967.627924884262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45967.627924884262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45967.627924884262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45967.627924884262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45967.627924884262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45967.627924884262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45967.627924884262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45967.627924884262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45967.627924884262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45967.627924884262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45967.627924884262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45967.627924884262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45967.627924884262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45967.627924884262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45967.627924884262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45967.627924884262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45967.627924884262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45967.627924884262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45967.627924884262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45967.627924884262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45967.627924884262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45967.627924884262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45967.627924884262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45967.627924884262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45967.627924884262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45967.627924884262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45967.627924884262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45967.627924884262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45967.627924884262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45967.627924884262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45967.627924884262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45967.627924884262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45967.627924884262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45967.627924884262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45967.627924884262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45967.627924884262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45967.627924884262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45967.627924884262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45967.627924884262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45967.627924884262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45967.627924884262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45967.627924884262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45967.627924884262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45967.627924884262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45967.627924884262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45967.627924884262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45967.627924884262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45967.627924884262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45967.627924884262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45967.627924884262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45967.627924884262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45967.627924884262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45967.627924884262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45967.627924884262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45967.627924884262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45967.627924884262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45967.627924884262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45967.627924884262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45967.627924884262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45967.627924884262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45967.627924884262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45967.627924884262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45967.627924884262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45967.627924884262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45967.627924884262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45967.627924884262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45967.627924884262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45967.627924884262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45967.627924884262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45967.627924884262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45967.627924884262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45967.627924884262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45967.627924884262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45967.627924884262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45967.627924884262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45967.627924884262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45967.627924884262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45967.627924884262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45967.627924884262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45967.627924884262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45967.627924884262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45967.627924884262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45967.627924884262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45967.627924884262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45967.627924884262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45967.627924884262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45967.627924884262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45967.627924884262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45967.627924884262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45967.627924884262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45967.627924884262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45967.627924884262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45967.627924884262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45967.627924884262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45967.627924884262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45967.627924884262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45967.627924884262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45967.627924884262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45967.627924884262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45967.627924884262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45967.627924884262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45967.627924884262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45967.627924884262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45967.627924884262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45967.627924884262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45967.627924884262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45967.627924884262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45967.627924884262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45967.627924884262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45967.627924884262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45967.627924884262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45967.627924884262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45967.627924884262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45967.627924884262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45967.627924884262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45967.627924884262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45967.627924884262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45967.627924884262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45967.627924884262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45967.627924884262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45967.627924884262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45967.627924884262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45967.627924884262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45967.627924884262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45967.627924884262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45967.627924884262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45967.627924884262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45967.627924884262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45967.627924884262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45967.627924884262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45967.627924884262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45967.627924884262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45967.627924884262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45967.627924884262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45967.627924884262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45967.627924884262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45967.627924884262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45967.627924884262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45967.627924884262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45967.627924884262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45967.627924884262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45967.627924884262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45967.627924884262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45967.627924884262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45967.627924884262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45967.627924884262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45967.627924884262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45967.627924884262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45967.627924884262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45967.627924884262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45967.627924884262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45967.627924884262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45967.627924884262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45967.627924884262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45967.627924884262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45967.627924884262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45967.627924884262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45967.627924884262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45967.627924884262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45967.627924884262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45967.627924884262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45967.627924884262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45967.627924884262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45967.627924884262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45967.627924884262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45967.627924884262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45967.627924884262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45967.627924884262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45967.627924884262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45967.627924884262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45967.627924884262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45967.627924884262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45967.627924884262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45967.627924884262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45967.627924884262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45967.627924884262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45967.627924884262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45967.627924884262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45967.627924884262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45967.627924884262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45967.627924884262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45967.627924884262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45967.627924884262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45967.627924884262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45967.627924884262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45967.627924884262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45967.627924884262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45967.627924884262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45967.627924884262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45967.627924884262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45967.627924884262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45967.627924884262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45967.627924884262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45967.627924884262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45967.627924884262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45967.627924884262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45967.627924884262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45967.627924884262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45967.627924884262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45967.627924884262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45967.627924884262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45967.627924884262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45967.627924884262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45967.627924884262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45967.627924884262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45967.627924884262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45967.627924884262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45967.627924884262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45967.627924884262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45967.627924884262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45967.627924884262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45967.627924884262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45967.627924884262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45967.627924884262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45967.627924884262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45967.627924884262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45967.627924884262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45967.627924884262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45967.627924884262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45967.627924884262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45967.627924884262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45967.627924884262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45967.627924884262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45967.627924884262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45967.627924884262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45967.627924884262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45967.627924884262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45967.627924884262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45967.627924884262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45967.627924884262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45967.627924884262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45967.627924884262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45967.627924884262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45967.627924884262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45967.627924884262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45967.627924884262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45967.627924884262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45967.627924884262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45967.627924884262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45967.627924884262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45967.627924884262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45967.627924884262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45967.627924884262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45967.627924884262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45967.627924884262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45967.627924884262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45967.627924884262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45967.627924884262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45967.627924884262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45967.627924884262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45967.627924884262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45967.627924884262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45967.627924884262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45967.627924884262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45967.627924884262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45967.627924884262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45967.627924884262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45967.627924884262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45967.627924884262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45967.627924884262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45967.627924884262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45967.627924884262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45967.627924884262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45967.627924884262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45967.627924884262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45967.627924884262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45967.627924884262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45967.627924884262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45967.627924884262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45967.627924884262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45967.627924884262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45967.627924884262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45967.627924884262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45967.627924884262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45967.627924884262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45967.627924884262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45967.627924884262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45967.627924884262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45967.627924884262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45967.627924884262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45967.627924884262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45967.627924884262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45967.627924884262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45967.627924884262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45967.627924884262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45967.627924884262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45967.627924884262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45967.627924884262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45967.627924884262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45967.627924884262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45967.627924884262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45967.627924884262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45967.627924884262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45967.627924884262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45967.627924884262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45967.627924884262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45967.627924884262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45967.627924884262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45967.627924884262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45967.627924884262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45967.627924884262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45967.627924884262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45967.627924884262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45967.627924884262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45967.627924884262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45967.627924884262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45967.627924884262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45967.627924884262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45967.627924884262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45967.627924884262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45967.627924884262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45967.627924884262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45967.627924884262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45967.627924884262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45967.627924884262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45967.627924884262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45967.627924884262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45967.627924884262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45967.627924884262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45967.627924884262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45967.627924884262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45967.627924884262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45967.627924884262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45967.627924884262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45967.627924884262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45967.627924884262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45967.627924884262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45967.627924884262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45967.627924884262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45967.627924884262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45967.627924884262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45967.627924884262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45967.627924884262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45967.627924884262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264.14720706018124</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0.23269317129597766</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0.14618854166474193</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45967.627924652777</v>
      </c>
      <c r="H5" s="112">
        <v>45967.486990740741</v>
      </c>
      <c r="I5" s="108" t="str">
        <f>IFERROR(VLOOKUP(D5,DB!A:F,6,0),"")</f>
        <v>Generator-SG</v>
      </c>
      <c r="J5" s="108" t="str">
        <f>IFERROR(VLOOKUP(D5,DB!A:G,7,0),"")</f>
        <v>Dead</v>
      </c>
      <c r="K5" s="114" t="s">
        <v>39119</v>
      </c>
      <c r="L5" s="110" t="str">
        <f>IFERROR(VLOOKUP(D5,DB!A:I,9,0),"")</f>
        <v>Latis</v>
      </c>
    </row>
    <row r="6" spans="1:16" ht="15" customHeight="1">
      <c r="A6" s="108" t="s">
        <v>39120</v>
      </c>
      <c r="B6" s="108" t="str">
        <f>IFERROR(VLOOKUP(D6,DB!A:K,11,0),"")</f>
        <v>R4</v>
      </c>
      <c r="C6" s="109">
        <v>2</v>
      </c>
      <c r="D6" s="92" t="s">
        <v>36681</v>
      </c>
      <c r="E6" s="95" t="s">
        <v>39021</v>
      </c>
      <c r="F6" s="112">
        <v>45967.581562500003</v>
      </c>
      <c r="G6" s="113">
        <f ca="1">IFERROR(NOW()-F6,"")</f>
        <v>4.6362152774236165E-2</v>
      </c>
      <c r="H6" s="112">
        <v>45967.572534722225</v>
      </c>
      <c r="I6" s="108" t="str">
        <f>IFERROR(VLOOKUP(D6,DB!A:F,6,0),"")</f>
        <v>SCECO</v>
      </c>
      <c r="J6" s="108" t="str">
        <f>IFERROR(VLOOKUP(D6,DB!A:G,7,0),"")</f>
        <v>In progress</v>
      </c>
      <c r="K6" s="114" t="s">
        <v>39121</v>
      </c>
      <c r="L6" s="110" t="str">
        <f>IFERROR(VLOOKUP(D6,DB!A:I,9,0),"")</f>
        <v>Latis</v>
      </c>
    </row>
    <row r="7" spans="1:16" ht="15" customHeight="1">
      <c r="A7" s="108" t="s">
        <v>39122</v>
      </c>
      <c r="B7" s="108" t="str">
        <f>IFERROR(VLOOKUP(D7,DB!A:K,11,0),"")</f>
        <v>R4</v>
      </c>
      <c r="C7" s="109">
        <v>2</v>
      </c>
      <c r="D7" s="92" t="s">
        <v>37323</v>
      </c>
      <c r="E7" s="95" t="s">
        <v>39021</v>
      </c>
      <c r="F7" s="112">
        <v>45967.59003472222</v>
      </c>
      <c r="G7" s="113">
        <f ca="1">IFERROR(NOW()-F7,"")</f>
        <v>3.7889930557867046E-2</v>
      </c>
      <c r="H7" s="112">
        <v>45967.579270833332</v>
      </c>
      <c r="I7" s="108" t="str">
        <f>IFERROR(VLOOKUP(D7,DB!A:F,6,0),"")</f>
        <v>SCECO</v>
      </c>
      <c r="J7" s="108" t="str">
        <f>IFERROR(VLOOKUP(D7,DB!A:G,7,0),"")</f>
        <v>Dead</v>
      </c>
      <c r="K7" s="114" t="s">
        <v>39121</v>
      </c>
      <c r="L7" s="110" t="str">
        <f>IFERROR(VLOOKUP(D7,DB!A:I,9,0),"")</f>
        <v>Latis</v>
      </c>
    </row>
    <row r="8" spans="1:16" ht="15" customHeight="1">
      <c r="A8" s="108"/>
      <c r="B8" s="108" t="str">
        <f>IFERROR(VLOOKUP(D8,DB!A:K,11,0),"")</f>
        <v/>
      </c>
      <c r="C8" s="109"/>
      <c r="D8" s="92"/>
      <c r="E8" s="95"/>
      <c r="F8" s="112"/>
      <c r="G8" s="113">
        <f ca="1">IFERROR(NOW()-F8,"")</f>
        <v>45967.627924652777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45967.627924652777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45967.627924652777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45967.627924652777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45967.627924652777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45967.627924652777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45967.627924652777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45967.627924652777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45967.627924652777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45967.627924652777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45967.627924652777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45967.627924652777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45967.627924652777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45967.627924652777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45967.627924652777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45967.627924652777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45967.627924652777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45967.627924652777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45967.627924652777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45967.627924652777</v>
      </c>
      <c r="H27" s="112"/>
      <c r="I27" s="108" t="str">
        <f>IFERROR(VLOOKUP(D27,DB!A:F,6,0),"")</f>
        <v/>
      </c>
      <c r="J27" s="108" t="str">
        <f>IFERROR(VLOOKUP(D27,DB!A:G,7,0),"")</f>
        <v/>
      </c>
      <c r="K27" s="114"/>
      <c r="L27" s="110" t="str">
        <f>IFERROR(VLOOKUP(D27,DB!A:I,9,0),"")</f>
        <v/>
      </c>
    </row>
    <row r="28" spans="1:12" ht="15" customHeight="1">
      <c r="A28" s="115"/>
      <c r="B28" s="115" t="str">
        <f>IFERROR(VLOOKUP(D28,DB!A:K,11,0),"")</f>
        <v/>
      </c>
      <c r="C28" s="116"/>
      <c r="D28" s="117"/>
      <c r="E28" s="118"/>
      <c r="F28" s="119"/>
      <c r="G28" s="120">
        <f ca="1">IFERROR(NOW()-F28,"")</f>
        <v>45967.627924652777</v>
      </c>
      <c r="H28" s="119"/>
      <c r="I28" s="115" t="str">
        <f>IFERROR(VLOOKUP(D28,DB!A:F,6,0),"")</f>
        <v/>
      </c>
      <c r="J28" s="115" t="str">
        <f>IFERROR(VLOOKUP(D28,DB!A:G,7,0),"")</f>
        <v/>
      </c>
      <c r="K28" s="121"/>
      <c r="L28" s="117" t="str">
        <f>IFERROR(VLOOKUP(D28,DB!A:I,9,0),"")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tabSelected="1" workbookViewId="0">
      <selection activeCell="K13" sqref="K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75.795864467589126</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39100</v>
      </c>
      <c r="F3" s="38">
        <v>45926.188877314817</v>
      </c>
      <c r="G3" s="130">
        <f t="shared" ref="G3" ca="1" si="0">IFERROR(NOW()-F3,"")</f>
        <v>41.439047337960801</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39100</v>
      </c>
      <c r="F4" s="139">
        <v>45948.661111111112</v>
      </c>
      <c r="G4" s="140">
        <f ca="1">IFERROR(NOW()-F4,"")</f>
        <v>18.966813541665033</v>
      </c>
      <c r="H4" s="139">
        <v>45948.661111111112</v>
      </c>
      <c r="I4" s="138" t="str">
        <f>IFERROR(VLOOKUP(D4,DB!A:F,6,0),"")</f>
        <v>SCECO</v>
      </c>
      <c r="J4" s="138" t="str">
        <f>IFERROR(VLOOKUP(D4,DB!A:G,7,0),"")</f>
        <v>Dead</v>
      </c>
      <c r="K4" s="138" t="s">
        <v>39128</v>
      </c>
      <c r="L4" s="138" t="str">
        <f>IFERROR(VLOOKUP(D4,DB!A:I,9,0),"")</f>
        <v>Latis</v>
      </c>
    </row>
    <row r="5" spans="1:13" ht="15">
      <c r="A5" s="138" t="s">
        <v>39129</v>
      </c>
      <c r="B5" s="138" t="str">
        <f>IFERROR(VLOOKUP(D5,DB!A:K,11,0),"")</f>
        <v>R5</v>
      </c>
      <c r="C5" s="138"/>
      <c r="D5" s="138" t="s">
        <v>32886</v>
      </c>
      <c r="E5" s="138" t="s">
        <v>39100</v>
      </c>
      <c r="F5" s="139">
        <v>45967.602881944447</v>
      </c>
      <c r="G5" s="140">
        <f ca="1">IFERROR(NOW()-F5,"")</f>
        <v>2.5042708330147434E-2</v>
      </c>
      <c r="H5" s="139">
        <v>45967.589178240742</v>
      </c>
      <c r="I5" s="138" t="str">
        <f>IFERROR(VLOOKUP(D5,DB!A:F,6,0),"")</f>
        <v>SCECO</v>
      </c>
      <c r="J5" s="138" t="str">
        <f>IFERROR(VLOOKUP(D5,DB!A:G,7,0),"")</f>
        <v>Good</v>
      </c>
      <c r="K5" s="138" t="s">
        <v>39130</v>
      </c>
      <c r="L5" s="138" t="str">
        <f>IFERROR(VLOOKUP(D5,DB!A:I,9,0),"")</f>
        <v>Latis</v>
      </c>
    </row>
    <row r="6" spans="1:13" ht="15">
      <c r="A6" s="138"/>
      <c r="B6" s="138" t="str">
        <f>IFERROR(VLOOKUP(D6,DB!A:K,11,0),"")</f>
        <v/>
      </c>
      <c r="C6" s="138"/>
      <c r="D6" s="138"/>
      <c r="E6" s="138"/>
      <c r="F6" s="139"/>
      <c r="G6" s="140">
        <f ca="1">IFERROR(NOW()-F6,"")</f>
        <v>45967.627924652777</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45967.627924652777</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45967.627924652777</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45967.627924652777</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45967.627924652777</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45967.627924652777</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45967.627924652777</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45967.627924652777</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45967.627924652777</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45967.627924652777</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45967.627924652777</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45967.627924652777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45967.627924652777</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45967.627924652777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45967.627924652777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45967.627924652777</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45967.627924652777</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45967.627924652777</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45967.627924652777</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45967.627924652777</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45967.627924652777</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45967.627924652777</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45967.627924652777</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45967.627924652777</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45967.627924652777</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45967.627924652777</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45967.627924652777</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45967.627924652777</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45967.627924652777</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45967.627924652777</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45967.627924652777</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45967.627924652777</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45967.627924652777</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45967.627924652777</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45967.627924652777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45967.627924652777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45967.627924652777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45967.627924652777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45967.627924652777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45967.627924652777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45967.627924652777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45967.627924652777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45967.627924652777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45967.627924652777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45967.627924652777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45967.627924652777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45967.627924652777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45967.627924652777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45967.627924652777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45967.627924652777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45967.627924652777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45967.627924652777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45967.627924652777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45967.627924652777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45967.627924652777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45967.627924652777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45967.627924652777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45967.627924652777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45967.627924652777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45967.627924652777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45967.627924652777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45967.627924652777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45967.627924652777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45967.627924652777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45967.627924652777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45967.627924652777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45967.627924652777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45967.627924652777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45967.627924652777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45967.627924652777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45967.627924652777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45967.627924652777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45967.627924652777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45967.627924652777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45967.627924652777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45967.627924652777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45967.627924652777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45967.627924652777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45967.627924652777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45967.627924652777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45967.627924652777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45967.627924652777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45967.627924652777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45967.627924652777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45967.627924652777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45967.627924652777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45967.627924652777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45967.627924652777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45967.627924652777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45967.627924652777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45967.627924652777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45967.627924652777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45967.627924652777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45967.627924652777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45967.627924652777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45967.627924652777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45967.627924652777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45967.627924652777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45967.627924652777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45967.627924652777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45967.627924652777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45967.627924652777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45967.627924652777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45967.627924652777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45967.627924652777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45967.627924652777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45967.627924652777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45967.627924652777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45967.627924652777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45967.627924652777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45967.627924652777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45967.627924652777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45967.627924652777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45967.627924652777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45967.627924652777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45967.627924652777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45967.627924652777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45967.627924652777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45967.627924652777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45967.627924652777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45967.627924652777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45967.627924652777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45967.627924652777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45967.627924652777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45967.627924652777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45967.627924652777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45967.627924652777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45967.627924652777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45967.627924652777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45967.627924652777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45967.627924652777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45967.627924652777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45967.627924652777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45967.627924652777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45967.627924652777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45967.627924652777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45967.627924652777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45967.627924652777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45967.627924652777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45967.627924652777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45967.627924652777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45967.627924652777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45967.627924652777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45967.627924652777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45967.627924652777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45967.627924652777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45967.627924652777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45967.627924652777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45967.627924652777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45967.627924652777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45967.627924652777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45967.627924652777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45967.627924652777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45967.627924652777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45967.627924652777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45967.627924652777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45967.627924652777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45967.627924652777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45967.627924652777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45967.627924652777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45967.627924652777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45967.627924652777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45967.627924652777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45967.627924652777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45967.627924652777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45967.627924652777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45967.627924652777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45967.627924652777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45967.627924652777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45967.627924652777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45967.627924652777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45967.627924652777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45967.627924652777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45967.627924652777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45967.627924652777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45967.627924652777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45967.627924652777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45967.627924652777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45967.627924652777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45967.627924652777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45967.627924652777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45967.627924652777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45967.627924652777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45967.627924652777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45967.627924652777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45967.627924652777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45967.627924652777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45967.627924652777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45967.627924652777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45967.627924652777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45967.627924652777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45967.627924652777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45967.627924652777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45967.627924652777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45967.627924652777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45967.627924652777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45967.627924652777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45967.627924652777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45967.627924652777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45967.627924652777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45967.627924652777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45967.627924652777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45967.627924652777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45967.627924652777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45967.627924652777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45967.627924652777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45967.627924652777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45967.627924652777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45967.627924652777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45967.627924652777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45967.627924652777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45967.627924652777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45967.627924652777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45967.627924652777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45967.627924652777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45967.627924652777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45967.627924652777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45967.627924652777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45967.627924652777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45967.627924652777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45967.627924652777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45967.627924652777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45967.627924652777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45967.627924652777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45967.627924652777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45967.627924652777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45967.627924652777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45967.627924652777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45967.627924652777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45967.627924652777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45967.627924652777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45967.627924652777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45967.627924652777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45967.627924652777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45967.627924652777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45967.627924652777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45967.627924652777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45967.627924652777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45967.627924652777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45967.627924652777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45967.627924652777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45967.627924652777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45967.627924652777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45967.627924652777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45967.627924652777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45967.627924652777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45967.627924652777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45967.627924652777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45967.627924652777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45967.627924652777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45967.627924652777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45967.627924652777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45967.627924652777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45967.627924652777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45967.627924652777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45967.627924652777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45967.627924652777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45967.627924652777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45967.627924652777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45967.627924652777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45967.627924652777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45967.627924652777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45967.627924652777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45967.627924652777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45967.627924652777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45967.627924652777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45967.627924652777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45967.627924652777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45967.627924652777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45967.627924652777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45967.627924652777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45967.627924652777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45967.627924652777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45967.627924652777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45967.627924652777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45967.627924652777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45967.627924652777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45967.627924652777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45967.627924652777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45967.627924652777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45967.627924652777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45967.627924652777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45967.627924652777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45967.627924652777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45967.627924652777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45967.627924652777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45967.627924652777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45967.627924652777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45967.627924652777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45967.627924652777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45967.627924652777</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5" ht="15"/>
    <row r="1237" ht="15"/>
    <row r="1238" ht="15"/>
    <row r="1239" ht="15"/>
    <row r="1250" ht="15"/>
    <row r="1253"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45967.627924652777</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45967.627924652777</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45967.627924652777</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45967.627924652777</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45967.627924652777</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45967.627924652777</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45967.627924652777</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45967.627924652777</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45967.627924652777</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45967.627924652777</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45967.627924652777</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45967.627924652777</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45967.627924652777</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45967.627924652777</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45967.627924652777</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45967.627924652777</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45967.627924652777</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45967.627924652777</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45967.627924652777</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45967.627924652777</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45967.627924652777</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45967.627924652777</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45967.627924652777</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45967.627924652777</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45967.627924652777</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45967.627924652777</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45967.627924652777</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45967.627924652777</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45967.627924652777</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45967.627924652777</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45967.627924652777</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45967.627924652777</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45967.627924652777</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45967.627924652777</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45967.627924652777</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2025-11-06T12:06:14Z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