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67" documentId="120_S{2AC9BD13-BADA-5192-A53E-5A8FF88502F6}" xr6:coauthVersionLast="47" xr6:coauthVersionMax="47" xr10:uidLastSave="{882952F6-D4D2-405E-811F-050BA782917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<sst xmlns="http://schemas.openxmlformats.org/spreadsheetml/2006/main" count="181535" uniqueCount="39143">
  <si>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</si>
  <si>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</si>
  <si>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</si>
  <si>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</si>
  <si>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</si>
  <si>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</si>
  <si>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</si>
  <si>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</si>
  <si>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</si>
  <si>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</si>
  <si>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</si>
  <si>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</si>
  <si>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</si>
  <si>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</si>
  <si>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</si>
  <si>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</si>
  <si>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</si>
  <si>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</si>
  <si>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</si>
  <si>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</si>
  <si>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</si>
  <si>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</si>
  <si>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</si>
  <si>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</si>
  <si>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</si>
  <si>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</si>
  <si>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</si>
  <si>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</si>
  <si>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</si>
  <si>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</si>
  <si>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</si>
  <si>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</si>
  <si>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</si>
  <si>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</si>
  <si>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</si>
  <si>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</si>
  <si>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</si>
  <si>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</si>
  <si>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</si>
  <si>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</si>
  <si>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</si>
  <si>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</si>
  <si>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</si>
  <si>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</si>
  <si>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</si>
  <si>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</si>
  <si>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</si>
  <si>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</si>
  <si>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</si>
  <si>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</si>
  <si>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</si>
  <si>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</si>
  <si>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</si>
  <si>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</si>
  <si>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</si>
  <si>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</si>
  <si>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</si>
  <si>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</si>
  <si>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</si>
  <si>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</si>
  <si>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</si>
  <si>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</si>
  <si>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</si>
  <si>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</si>
  <si>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</si>
  <si>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</si>
  <si>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</si>
  <si>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</si>
  <si>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</si>
  <si>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</si>
  <si>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</si>
  <si>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</si>
  <si>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</si>
  <si>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</si>
  <si>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</si>
  <si>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</si>
  <si>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</si>
  <si>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</si>
  <si>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</si>
  <si>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</si>
  <si>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</si>
  <si>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</si>
  <si>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</si>
  <si>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</si>
  <si>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</si>
  <si>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</si>
  <si>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</si>
  <si>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</si>
  <si>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</si>
  <si>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</si>
  <si>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</si>
  <si>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</si>
  <si>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</si>
  <si>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</si>
  <si>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</si>
  <si>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</si>
  <si>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</si>
  <si>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</si>
  <si>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</si>
  <si>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</si>
  <si>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</si>
  <si>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</si>
  <si>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</si>
  <si>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</si>
  <si>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</si>
  <si>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</si>
  <si>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</si>
  <si>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</si>
  <si>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</si>
  <si>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</si>
  <si>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</si>
  <si>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</si>
  <si>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</si>
  <si>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</si>
  <si>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</si>
  <si>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</si>
  <si>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</si>
  <si>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</si>
  <si>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</si>
  <si>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</si>
  <si>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</si>
  <si>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</si>
  <si>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</si>
  <si>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</si>
  <si>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</si>
  <si>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</si>
  <si>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</si>
  <si>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</si>
  <si>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</si>
  <si>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</si>
  <si>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</si>
  <si>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</si>
  <si>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</si>
  <si>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</si>
  <si>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</si>
  <si>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</si>
  <si>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</si>
  <si>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</si>
  <si>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</si>
  <si>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</si>
  <si>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</si>
  <si>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</si>
  <si>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</si>
  <si>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</si>
  <si>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</si>
  <si>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</si>
  <si>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</si>
  <si>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</si>
  <si>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</si>
  <si>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</si>
  <si>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</si>
  <si>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</si>
  <si>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</si>
  <si>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</si>
  <si>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</si>
  <si>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</si>
  <si>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</si>
  <si>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</si>
  <si>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</si>
  <si>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</si>
  <si>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</si>
  <si>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</si>
  <si>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</si>
  <si>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</si>
  <si>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</si>
  <si>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</si>
  <si>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</si>
  <si>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</si>
  <si>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</si>
  <si>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</si>
  <si>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</si>
  <si>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</si>
  <si>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</si>
  <si>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</si>
  <si>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</si>
  <si>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</si>
  <si>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</si>
  <si>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</si>
  <si>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</si>
  <si>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</si>
  <si>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</si>
  <si>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</si>
  <si>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</si>
  <si>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</si>
  <si>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</si>
  <si>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</si>
  <si>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</si>
  <si>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</si>
  <si>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</si>
  <si>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</si>
  <si>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</si>
  <si>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</si>
  <si>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</si>
  <si>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</si>
  <si>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</si>
  <si>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</si>
  <si>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</si>
  <si>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</si>
  <si>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</si>
  <si>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</si>
  <si>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</si>
  <si>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</si>
  <si>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</si>
  <si>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</si>
  <si>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</si>
  <si>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</si>
  <si>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</si>
  <si>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</si>
  <si>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</si>
  <si>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</si>
  <si>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</si>
  <si>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</si>
  <si>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</si>
  <si>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</si>
  <si>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</si>
  <si>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</si>
  <si>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</si>
  <si>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</si>
  <si>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</si>
  <si>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</si>
  <si>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</si>
  <si>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</si>
  <si>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</si>
  <si>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</si>
  <si>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</si>
  <si>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</si>
  <si>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</si>
  <si>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</si>
  <si>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</si>
  <si>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</si>
  <si>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</si>
  <si>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</si>
  <si>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</si>
  <si>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</si>
  <si>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</si>
  <si>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</si>
  <si>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</si>
  <si>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</si>
  <si>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</si>
  <si>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</si>
  <si>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</si>
  <si>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</si>
  <si>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</si>
  <si>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</si>
  <si>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</si>
  <si>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</si>
  <si>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</si>
  <si>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</si>
  <si>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</si>
  <si>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</si>
  <si>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</si>
  <si>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</si>
  <si>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</si>
  <si>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</si>
  <si>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</si>
  <si>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</si>
  <si>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</si>
  <si>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</si>
  <si>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</si>
  <si>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</si>
  <si>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</si>
  <si>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</si>
  <si>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</si>
  <si>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</si>
  <si>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</si>
  <si>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</si>
  <si>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</si>
  <si>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</si>
  <si>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</si>
  <si>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</si>
  <si>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</si>
  <si>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</si>
  <si>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</si>
  <si>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</si>
  <si>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</si>
  <si>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</si>
  <si>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</si>
  <si>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</si>
  <si>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</si>
  <si>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</si>
  <si>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</si>
  <si>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</si>
  <si>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</si>
  <si>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</si>
  <si>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</si>
  <si>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</si>
  <si>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</si>
  <si>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</si>
  <si>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</si>
  <si>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</si>
  <si>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</si>
  <si>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</si>
  <si>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</si>
  <si>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</si>
  <si>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</si>
  <si>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</si>
  <si>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</si>
  <si>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</si>
  <si>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</si>
  <si>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</si>
  <si>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</si>
  <si>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</si>
  <si>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</si>
  <si>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</si>
  <si>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</si>
  <si>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</si>
  <si>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</si>
  <si>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</si>
  <si>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</si>
  <si>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</si>
  <si>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</si>
  <si>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</si>
  <si>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</si>
  <si>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</si>
  <si>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</si>
  <si>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</si>
  <si>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</si>
  <si>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</si>
  <si>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</si>
  <si>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</si>
  <si>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</si>
  <si>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</si>
  <si>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</si>
  <si>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</si>
  <si>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</si>
  <si>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</si>
  <si>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</si>
  <si>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</si>
  <si>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</si>
  <si>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</si>
  <si>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</si>
  <si>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</si>
  <si>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</si>
  <si>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</si>
  <si>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</si>
  <si>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</si>
  <si>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</si>
  <si>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</si>
  <si>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</si>
  <si>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</si>
  <si>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</si>
  <si>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</si>
  <si>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</si>
  <si>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</si>
  <si>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</si>
  <si>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</si>
  <si>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</si>
  <si>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</si>
  <si>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</si>
  <si>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</si>
  <si>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</si>
  <si>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</si>
  <si>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</si>
  <si>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</si>
  <si>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</si>
  <si>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</si>
  <si>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</si>
  <si>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</si>
  <si>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</si>
  <si>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</si>
  <si>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</si>
  <si>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</si>
  <si>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</si>
  <si>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</si>
  <si>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</si>
  <si>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</si>
  <si>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</si>
  <si>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</si>
  <si>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</si>
  <si>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</si>
  <si>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</si>
  <si>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</si>
  <si>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</si>
  <si>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</si>
  <si>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</si>
  <si>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</si>
  <si>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</si>
  <si>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</si>
  <si>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</si>
  <si>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</si>
  <si>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</si>
  <si>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</si>
  <si>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</si>
  <si>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</si>
  <si>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</si>
  <si>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</si>
  <si>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</si>
  <si>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</si>
  <si>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</si>
  <si>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</si>
  <si>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</si>
  <si>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</si>
  <si>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</si>
  <si>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</si>
  <si>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</si>
  <si>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</si>
  <si>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</si>
  <si>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</si>
  <si>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</si>
  <si>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</si>
  <si>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</si>
  <si>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</si>
  <si>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</si>
  <si>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</si>
  <si>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</si>
  <si>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</si>
  <si>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</si>
  <si>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</si>
  <si>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</si>
  <si>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</si>
  <si>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</si>
  <si>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</si>
  <si>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</si>
  <si>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</si>
  <si>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</si>
  <si>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</si>
  <si>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</si>
  <si>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</si>
  <si>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</si>
  <si>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</si>
  <si>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</si>
  <si>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</si>
  <si>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</si>
  <si>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</si>
  <si>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</si>
  <si>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</si>
  <si>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</si>
  <si>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</si>
  <si>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</si>
  <si>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</si>
  <si>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</si>
  <si>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</si>
  <si>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</si>
  <si>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</si>
  <si>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</si>
  <si>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</si>
  <si>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</si>
  <si>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</si>
  <si>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</si>
  <si>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</si>
  <si>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</si>
  <si>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</si>
  <si>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</si>
  <si>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</si>
  <si>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</si>
  <si>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</si>
  <si>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</si>
  <si>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</si>
  <si>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</si>
  <si>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</si>
  <si>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</si>
  <si>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</si>
  <si>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</si>
  <si>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</si>
  <si>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</si>
  <si>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</si>
  <si>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</si>
  <si>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</si>
  <si>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</si>
  <si>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</si>
  <si>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</si>
  <si>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</si>
  <si>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</si>
  <si>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</si>
  <si>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</si>
  <si>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</si>
  <si>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</si>
  <si>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</si>
  <si>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</si>
  <si>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</si>
  <si>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</si>
  <si>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</si>
  <si>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</si>
  <si>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</si>
  <si>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</si>
  <si>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</si>
  <si>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</si>
  <si>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</si>
  <si>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</si>
  <si>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</si>
  <si>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</si>
  <si>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</si>
  <si>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</si>
  <si>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</si>
  <si>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</si>
  <si>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</si>
  <si>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</si>
  <si>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</si>
  <si>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</si>
  <si>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</si>
  <si>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</si>
  <si>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</si>
  <si>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</si>
  <si>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</si>
  <si>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</si>
  <si>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</si>
  <si>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</si>
  <si>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</si>
  <si>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</si>
  <si>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</si>
  <si>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</si>
  <si>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</si>
  <si>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</si>
  <si>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</si>
  <si>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</si>
  <si>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</si>
  <si>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</si>
  <si>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</si>
  <si>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</si>
  <si>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</si>
  <si>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</si>
  <si>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</si>
  <si>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</si>
  <si>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</si>
  <si>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</si>
  <si>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</si>
  <si>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</si>
  <si>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</si>
  <si>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</si>
  <si>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</si>
  <si>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</si>
  <si>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</si>
  <si>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</si>
  <si>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</si>
  <si>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</si>
  <si>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</si>
  <si>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</si>
  <si>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</si>
  <si>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</si>
  <si>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</si>
  <si>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</si>
  <si>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</si>
  <si>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</si>
  <si>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</si>
  <si>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</si>
  <si>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</si>
  <si>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</si>
  <si>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</si>
  <si>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</si>
  <si>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</si>
  <si>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</si>
  <si>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</si>
  <si>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</si>
  <si>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</si>
  <si>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</si>
  <si>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</si>
  <si>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</si>
  <si>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</si>
  <si>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</si>
  <si>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</si>
  <si>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</si>
  <si>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</si>
  <si>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</si>
  <si>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</si>
  <si>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</si>
  <si>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</si>
  <si>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</si>
  <si>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</si>
  <si>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</si>
  <si>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</si>
  <si>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</si>
  <si>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</si>
  <si>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</si>
  <si>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</si>
  <si>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</si>
  <si>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</si>
  <si>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</si>
  <si>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</si>
  <si>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</si>
  <si>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</si>
  <si>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</si>
  <si>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</si>
  <si>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</si>
  <si>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</si>
  <si>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</si>
  <si>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</si>
  <si>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</si>
  <si>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</si>
  <si>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</si>
  <si>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</si>
  <si>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</si>
  <si>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</si>
  <si>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</si>
  <si>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</si>
  <si>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</si>
  <si>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</si>
  <si>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</si>
  <si>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</si>
  <si>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</si>
  <si>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</si>
  <si>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</si>
  <si>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</si>
  <si>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</si>
  <si>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</si>
  <si>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</si>
  <si>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</si>
  <si>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</si>
  <si>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</si>
  <si>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</si>
  <si>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</si>
  <si>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</si>
  <si>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</si>
  <si>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</si>
  <si>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</si>
  <si>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</si>
  <si>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</si>
  <si>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</si>
  <si>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</si>
  <si>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</si>
  <si>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</si>
  <si>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</si>
  <si>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</si>
  <si>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</si>
  <si>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</si>
  <si>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</si>
  <si>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</si>
  <si>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</si>
  <si>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</si>
  <si>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</si>
  <si>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</si>
  <si>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</si>
  <si>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</si>
  <si>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</si>
  <si>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</si>
  <si>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</si>
  <si>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</si>
  <si>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</si>
  <si>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</si>
  <si>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</si>
  <si>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</si>
  <si>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</si>
  <si>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</si>
  <si>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</si>
  <si>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</si>
  <si>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</si>
  <si>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</si>
  <si>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</si>
  <si>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</si>
  <si>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</si>
  <si>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</si>
  <si>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</si>
  <si>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</si>
  <si>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</si>
  <si>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</si>
  <si>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</si>
  <si>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</si>
  <si>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</si>
  <si>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</si>
  <si>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</si>
  <si>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</si>
  <si>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</si>
  <si>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</si>
  <si>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</si>
  <si>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</si>
  <si>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</si>
  <si>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</si>
  <si>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</si>
  <si>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</si>
  <si>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</si>
  <si>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</si>
  <si>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</si>
  <si>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</si>
  <si>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</si>
  <si>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</si>
  <si>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</si>
  <si>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</si>
  <si>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</si>
  <si>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</si>
  <si>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</si>
  <si>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</si>
  <si>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</si>
  <si>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</si>
  <si>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</si>
  <si>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</si>
  <si>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</si>
  <si>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</si>
  <si>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</si>
  <si>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</si>
  <si>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</si>
  <si>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</si>
  <si>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</si>
  <si>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</si>
  <si>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</si>
  <si>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</si>
  <si>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</si>
  <si>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</si>
  <si>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</si>
  <si>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</si>
  <si>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</si>
  <si>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</si>
  <si>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</si>
  <si>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</si>
  <si>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</si>
  <si>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</si>
  <si>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</si>
  <si>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</si>
  <si>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</si>
  <si>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</si>
  <si>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</si>
  <si>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</si>
  <si>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</si>
  <si>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</si>
  <si>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</si>
  <si>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</si>
  <si>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</si>
  <si>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</si>
  <si>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</si>
  <si>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</si>
  <si>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</si>
  <si>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</si>
  <si>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</si>
  <si>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</si>
  <si>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</si>
  <si>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</si>
  <si>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</si>
  <si>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</si>
  <si>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</si>
  <si>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</si>
  <si>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</si>
  <si>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</si>
  <si>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</si>
  <si>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</si>
  <si>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</si>
  <si>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</si>
  <si>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</si>
  <si>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</si>
  <si>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</si>
  <si>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</si>
  <si>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</si>
  <si>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</si>
  <si>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</si>
  <si>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</si>
  <si>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</si>
  <si>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</si>
  <si>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</si>
  <si>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</si>
  <si>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</si>
  <si>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</si>
  <si>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</si>
  <si>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</si>
  <si>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</si>
  <si>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</si>
  <si>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</si>
  <si>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</si>
  <si>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</si>
  <si>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</si>
  <si>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</si>
  <si>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</si>
  <si>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</si>
  <si>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</si>
  <si>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</si>
  <si>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</si>
  <si>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</si>
  <si>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</si>
  <si>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</si>
  <si>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</si>
  <si>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</si>
  <si>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</si>
  <si>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</si>
  <si>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</si>
  <si>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</si>
  <si>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</si>
  <si>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</si>
  <si>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</si>
  <si>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</si>
  <si>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</si>
  <si>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</si>
  <si>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</si>
  <si>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</si>
  <si>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</si>
  <si>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</si>
  <si>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</si>
  <si>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</si>
  <si>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</si>
  <si>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</si>
  <si>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</si>
  <si>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</si>
  <si>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</si>
  <si>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</si>
  <si>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</si>
  <si>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</si>
  <si>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</si>
  <si>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</si>
  <si>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</si>
  <si>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</si>
  <si>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</si>
  <si>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</si>
  <si>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</si>
  <si>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</si>
  <si>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</si>
  <si>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</si>
  <si>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</si>
  <si>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</si>
  <si>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</si>
  <si>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</si>
  <si>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</si>
  <si>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</si>
  <si>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</si>
  <si>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</si>
  <si>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</si>
  <si>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</si>
  <si>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</si>
  <si>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</si>
  <si>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</si>
  <si>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</si>
  <si>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</si>
  <si>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</si>
  <si>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</si>
  <si>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</si>
  <si>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</si>
  <si>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</si>
  <si>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</si>
  <si>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</si>
  <si>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</si>
  <si>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</si>
  <si>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</si>
  <si>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</si>
  <si>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</si>
  <si>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</si>
  <si>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</si>
  <si>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</si>
  <si>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</si>
  <si>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</si>
  <si>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</si>
  <si>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</si>
  <si>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</si>
  <si>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</si>
  <si>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</si>
  <si>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</si>
  <si>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</si>
  <si>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</si>
  <si>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</si>
  <si>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</si>
  <si>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</si>
  <si>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</si>
  <si>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</si>
  <si>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</si>
  <si>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</si>
  <si>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</si>
  <si>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</si>
  <si>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</si>
  <si>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</si>
  <si>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</si>
  <si>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</si>
  <si>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</si>
  <si>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</si>
  <si>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</si>
  <si>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</si>
  <si>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</si>
  <si>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</si>
  <si>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</si>
  <si>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</si>
  <si>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</si>
  <si>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</si>
  <si>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</si>
  <si>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</si>
  <si>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</si>
  <si>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</si>
  <si>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</si>
  <si>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</si>
  <si>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</si>
  <si>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</si>
  <si>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</si>
  <si>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</si>
  <si>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</si>
  <si>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</si>
  <si>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</si>
  <si>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</si>
  <si>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</si>
  <si>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</si>
  <si>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</si>
  <si>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</si>
  <si>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</si>
  <si>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</si>
  <si>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</si>
  <si>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</si>
  <si>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</si>
  <si>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</si>
  <si>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</si>
  <si>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</si>
  <si>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</si>
  <si>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</si>
  <si>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</si>
  <si>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</si>
  <si>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</si>
  <si>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</si>
  <si>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</si>
  <si>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</si>
  <si>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</si>
  <si>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</si>
  <si>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</si>
  <si>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</si>
  <si>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</si>
  <si>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</si>
  <si>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</si>
  <si>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</si>
  <si>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</si>
  <si>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</si>
  <si>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</si>
  <si>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</si>
  <si>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</si>
  <si>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</si>
  <si>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</si>
  <si>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</si>
  <si>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</si>
  <si>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</si>
  <si>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</si>
  <si>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</si>
  <si>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</si>
  <si>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</si>
  <si>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</si>
  <si>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</si>
  <si>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</si>
  <si>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</si>
  <si>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</si>
  <si>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</si>
  <si>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</si>
  <si>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</si>
  <si>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</si>
  <si>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</si>
  <si>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</si>
  <si>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</si>
  <si>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</si>
  <si>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</si>
  <si>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</si>
  <si>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</si>
  <si>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</si>
  <si>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</si>
  <si>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</si>
  <si>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</si>
  <si>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</si>
  <si>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</si>
  <si>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</si>
  <si>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</si>
  <si>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</si>
  <si>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</si>
  <si>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</si>
  <si>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</si>
  <si>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</si>
  <si>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</si>
  <si>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</si>
  <si>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</si>
  <si>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</si>
  <si>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</si>
  <si>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</si>
  <si>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</si>
  <si>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</si>
  <si>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</si>
  <si>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</si>
  <si>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</si>
  <si>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</si>
  <si>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</si>
  <si>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</si>
  <si>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</si>
  <si>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</si>
  <si>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</si>
  <si>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</si>
  <si>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</si>
  <si>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</si>
  <si>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</si>
  <si>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</si>
  <si>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</si>
  <si>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</si>
  <si>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</si>
  <si>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</si>
  <si>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</si>
  <si>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</si>
  <si>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</si>
  <si>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</si>
  <si>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</si>
  <si>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</si>
  <si>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</si>
  <si>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</si>
  <si>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</si>
  <si>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</si>
  <si>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</si>
  <si>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</si>
  <si>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</si>
  <si>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</si>
  <si>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</si>
  <si>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</si>
  <si>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</si>
  <si>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</si>
  <si>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</si>
  <si>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</si>
  <si>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</si>
  <si>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</si>
  <si>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</si>
  <si>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</si>
  <si>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</si>
  <si>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</si>
  <si>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</si>
  <si>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</si>
  <si>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</si>
  <si>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</si>
  <si>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</si>
  <si>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</si>
  <si>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</si>
  <si>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</si>
  <si>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</si>
  <si>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</si>
  <si>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</si>
  <si>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</si>
  <si>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</si>
  <si>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</si>
  <si>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</si>
  <si>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</si>
  <si>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</si>
  <si>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</si>
  <si>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</si>
  <si>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</si>
  <si>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</si>
  <si>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</si>
  <si>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</si>
  <si>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</si>
  <si>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</si>
  <si>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</si>
  <si>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</si>
  <si>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</si>
  <si>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</si>
  <si>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</si>
  <si>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</si>
  <si>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</si>
  <si>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</si>
  <si>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</si>
  <si>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</si>
  <si>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</si>
  <si>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</si>
  <si>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</si>
  <si>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</si>
  <si>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</si>
  <si>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</si>
  <si>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</si>
  <si>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</si>
  <si>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</si>
  <si>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</si>
  <si>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</si>
  <si>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</si>
  <si>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</si>
  <si>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</si>
  <si>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</si>
  <si>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</si>
  <si>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</si>
  <si>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</si>
  <si>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</si>
  <si>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</si>
  <si>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</si>
  <si>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</si>
  <si>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</si>
  <si>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</si>
  <si>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</si>
  <si>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</si>
  <si>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</si>
  <si>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</si>
  <si>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</si>
  <si>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</si>
  <si>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</si>
  <si>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</si>
  <si>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</si>
  <si>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</si>
  <si>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</si>
  <si>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</si>
  <si>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</si>
  <si>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</si>
  <si>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</si>
  <si>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</si>
  <si>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</si>
  <si>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</si>
  <si>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</si>
  <si>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</si>
  <si>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</si>
  <si>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</si>
  <si>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</si>
  <si>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</si>
  <si>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</si>
  <si>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</si>
  <si>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</si>
  <si>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</si>
  <si>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</si>
  <si>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</si>
  <si>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</si>
  <si>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</si>
  <si>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</si>
  <si>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</si>
  <si>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</si>
  <si>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</si>
  <si>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</si>
  <si>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</si>
  <si>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</si>
  <si>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</si>
  <si>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</si>
  <si>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</si>
  <si>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</si>
  <si>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</si>
  <si>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</si>
  <si>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</si>
  <si>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</si>
  <si>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</si>
  <si>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</si>
  <si>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</si>
  <si>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</si>
  <si>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</si>
  <si>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</si>
  <si>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</si>
  <si>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</si>
  <si>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</si>
  <si>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</si>
  <si>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</si>
  <si>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</si>
  <si>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</si>
  <si>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</si>
  <si>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</si>
  <si>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</si>
  <si>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</si>
  <si>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</si>
  <si>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</si>
  <si>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</si>
  <si>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</si>
  <si>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</si>
  <si>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</si>
  <si>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</si>
  <si>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</si>
  <si>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</si>
  <si>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</si>
  <si>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</si>
  <si>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</si>
  <si>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</si>
  <si>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</si>
  <si>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</si>
  <si>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</si>
  <si>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</si>
  <si>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</si>
  <si>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</si>
  <si>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</si>
  <si>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</si>
  <si>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</si>
  <si>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</si>
  <si>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</si>
  <si>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</si>
  <si>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</si>
  <si>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</si>
  <si>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</si>
  <si>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</si>
  <si>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</si>
  <si>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</si>
  <si>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</si>
  <si>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</si>
  <si>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</si>
  <si>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</si>
  <si>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</si>
  <si>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</si>
  <si>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</si>
  <si>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</si>
  <si>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</si>
  <si>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</si>
  <si>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</si>
  <si>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</si>
  <si>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</si>
  <si>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</si>
  <si>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</si>
  <si>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</si>
  <si>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</si>
  <si>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</si>
  <si>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</si>
  <si>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</si>
  <si>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</si>
  <si>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</si>
  <si>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</si>
  <si>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</si>
  <si>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</si>
  <si>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</si>
  <si>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</si>
  <si>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</si>
  <si>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</si>
  <si>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</si>
  <si>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</si>
  <si>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</si>
  <si>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</si>
  <si>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</si>
  <si>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</si>
  <si>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</si>
  <si>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</si>
  <si>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</si>
  <si>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</si>
  <si>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</si>
  <si>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</si>
  <si>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</si>
  <si>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</si>
  <si>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</si>
  <si>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</si>
  <si>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</si>
  <si>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</si>
  <si>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</si>
  <si>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</si>
  <si>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</si>
  <si>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</si>
  <si>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</si>
  <si>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</si>
  <si>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</si>
  <si>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</si>
  <si>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</si>
  <si>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</si>
  <si>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</si>
  <si>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</si>
  <si>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</si>
  <si>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</si>
  <si>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</si>
  <si>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</si>
  <si>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</si>
  <si>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</si>
  <si>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</si>
  <si>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</si>
  <si>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</si>
  <si>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</si>
  <si>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</si>
  <si>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</si>
  <si>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</si>
  <si>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</si>
  <si>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</si>
  <si>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</si>
  <si>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</si>
  <si>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</si>
  <si>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</si>
  <si>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</si>
  <si>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</si>
  <si>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</si>
  <si>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</si>
  <si>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</si>
  <si>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</si>
  <si>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</si>
  <si>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</si>
  <si>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</si>
  <si>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</si>
  <si>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</si>
  <si>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</si>
  <si>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</si>
  <si>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</si>
  <si>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</si>
  <si>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</si>
  <si>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</si>
  <si>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</si>
  <si>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</si>
  <si>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</si>
  <si>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</si>
  <si>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</si>
  <si>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</si>
  <si>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</si>
  <si>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</si>
  <si>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</si>
  <si>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</si>
  <si>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</si>
  <si>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</si>
  <si>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</si>
  <si>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</si>
  <si>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</si>
  <si>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</si>
  <si>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</si>
  <si>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</si>
  <si>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</si>
  <si>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</si>
  <si>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</si>
  <si>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</si>
  <si>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</si>
  <si>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</si>
  <si>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</si>
  <si>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</si>
  <si>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</si>
  <si>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</si>
  <si>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</si>
  <si>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</si>
  <si>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</si>
  <si>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</si>
  <si>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</si>
  <si>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</si>
  <si>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</si>
  <si>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</si>
  <si>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</si>
  <si>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</si>
  <si>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</si>
  <si>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</si>
  <si>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</si>
  <si>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</si>
  <si>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</si>
  <si>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</si>
  <si>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</si>
  <si>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</si>
  <si>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</si>
  <si>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</si>
  <si>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</si>
  <si>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</si>
  <si>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</si>
  <si>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</si>
  <si>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</si>
  <si>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</si>
  <si>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</si>
  <si>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</si>
  <si>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</si>
  <si>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</si>
  <si>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</si>
  <si>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</si>
  <si>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</si>
  <si>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</si>
  <si>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</si>
  <si>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</si>
  <si>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</si>
  <si>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</si>
  <si>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</si>
  <si>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</si>
  <si>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</si>
  <si>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</si>
  <si>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</si>
  <si>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</si>
  <si>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</si>
  <si>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</si>
  <si>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</si>
  <si>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</si>
  <si>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</si>
  <si>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</si>
  <si>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</si>
  <si>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</si>
  <si>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</si>
  <si>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</si>
  <si>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</si>
  <si>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</si>
  <si>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</si>
  <si>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</si>
  <si>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</si>
  <si>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</si>
  <si>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</si>
  <si>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</si>
  <si>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</si>
  <si>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</si>
  <si>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</si>
  <si>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</si>
  <si>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</si>
  <si>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</si>
  <si>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</si>
  <si>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</si>
  <si>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</si>
  <si>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</si>
  <si>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</si>
  <si>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</si>
  <si>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</si>
  <si>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</si>
  <si>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</si>
  <si>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</si>
  <si>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</si>
  <si>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</si>
  <si>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</si>
  <si>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</si>
  <si>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</si>
  <si>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</si>
  <si>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</si>
  <si>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</si>
  <si>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</si>
  <si>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</si>
  <si>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</si>
  <si>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</si>
  <si>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</si>
  <si>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</si>
  <si>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</si>
  <si>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</si>
  <si>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</si>
  <si>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</si>
  <si>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</si>
  <si>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</si>
  <si>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</si>
  <si>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</si>
  <si>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</si>
  <si>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</si>
  <si>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</si>
  <si>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</si>
  <si>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</si>
  <si>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</si>
  <si>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</si>
  <si>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</si>
  <si>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</si>
  <si>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</si>
  <si>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</si>
  <si>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</si>
  <si>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</si>
  <si>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</si>
  <si>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</si>
  <si>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</si>
  <si>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</si>
  <si>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</si>
  <si>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</si>
  <si>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</si>
  <si>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</si>
  <si>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</si>
  <si>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</si>
  <si>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</si>
  <si>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</si>
  <si>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</si>
  <si>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</si>
  <si>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</si>
  <si>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</si>
  <si>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</si>
  <si>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</si>
  <si>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</si>
  <si>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</si>
  <si>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</si>
  <si>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</si>
  <si>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</si>
  <si>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</si>
  <si>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</si>
  <si>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</si>
  <si>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</si>
  <si>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</si>
  <si>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</si>
  <si>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</si>
  <si>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</si>
  <si>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</si>
  <si>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</si>
  <si>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</si>
  <si>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</si>
  <si>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</si>
  <si>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</si>
  <si>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</si>
  <si>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</si>
  <si>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</si>
  <si>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</si>
  <si>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</si>
  <si>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</si>
  <si>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</si>
  <si>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</si>
  <si>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</si>
  <si>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</si>
  <si>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</si>
  <si>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</si>
  <si>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</si>
  <si>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</si>
  <si>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</si>
  <si>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</si>
  <si>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</si>
  <si>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</si>
  <si>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</si>
  <si>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</si>
  <si>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</si>
  <si>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</si>
  <si>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</si>
  <si>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</si>
  <si>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</si>
  <si>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</si>
  <si>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</si>
  <si>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</si>
  <si>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</si>
  <si>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</si>
  <si>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</si>
  <si>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</si>
  <si>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</si>
  <si>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</si>
  <si>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</si>
  <si>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</si>
  <si>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</si>
  <si>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</si>
  <si>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</si>
  <si>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</si>
  <si>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</si>
  <si>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</si>
  <si>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</si>
  <si>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</si>
  <si>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</si>
  <si>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</si>
  <si>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</si>
  <si>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</si>
  <si>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</si>
  <si>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</si>
  <si>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</si>
  <si>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</si>
  <si>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</si>
  <si>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</si>
  <si>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</si>
  <si>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</si>
  <si>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</si>
  <si>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</si>
  <si>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</si>
  <si>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</si>
  <si>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</si>
  <si>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</si>
  <si>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</si>
  <si>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</si>
  <si>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</si>
  <si>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</si>
  <si>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</si>
  <si>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</si>
  <si>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</si>
  <si>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</si>
  <si>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</si>
  <si>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</si>
  <si>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</si>
  <si>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</si>
  <si>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</si>
  <si>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</si>
  <si>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</si>
  <si>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</si>
  <si>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</si>
  <si>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</si>
  <si>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</si>
  <si>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</si>
  <si>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</si>
  <si>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</si>
  <si>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</si>
  <si>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</si>
  <si>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</si>
  <si>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</si>
  <si>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</si>
  <si>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</si>
  <si>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</si>
  <si>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</si>
  <si>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</si>
  <si>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</si>
  <si>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</si>
  <si>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</si>
  <si>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</si>
  <si>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</si>
  <si>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</si>
  <si>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</si>
  <si>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</si>
  <si>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</si>
  <si>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</si>
  <si>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</si>
  <si>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</si>
  <si>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</si>
  <si>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</si>
  <si>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</si>
  <si>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</si>
  <si>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</si>
  <si>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</si>
  <si>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</si>
  <si>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</si>
  <si>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</si>
  <si>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</si>
  <si>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</si>
  <si>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</si>
  <si>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</si>
  <si>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</si>
  <si>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</si>
  <si>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</si>
  <si>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</si>
  <si>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</si>
  <si>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</si>
  <si>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</si>
  <si>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</si>
  <si>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</si>
  <si>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</si>
  <si>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</si>
  <si>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</si>
  <si>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</si>
  <si>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</si>
  <si>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</si>
  <si>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</si>
  <si>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</si>
  <si>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</si>
  <si>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</si>
  <si>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</si>
  <si>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</si>
  <si>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</si>
  <si>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</si>
  <si>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</si>
  <si>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</si>
  <si>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</si>
  <si>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</si>
  <si>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</si>
  <si>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</si>
  <si>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</si>
  <si>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</si>
  <si>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</si>
  <si>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</si>
  <si>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</si>
  <si>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</si>
  <si>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</si>
  <si>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</si>
  <si>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</si>
  <si>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</si>
  <si>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</si>
  <si>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</si>
  <si>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</si>
  <si>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</si>
  <si>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</si>
  <si>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</si>
  <si>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</si>
  <si>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</si>
  <si>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</si>
  <si>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</si>
  <si>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</si>
  <si>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</si>
  <si>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</si>
  <si>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</si>
  <si>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</si>
  <si>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</si>
  <si>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</si>
  <si>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</si>
  <si>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</si>
  <si>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</si>
  <si>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</si>
  <si>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</si>
  <si>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</si>
  <si>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</si>
  <si>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</si>
  <si>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</si>
  <si>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</si>
  <si>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</si>
  <si>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</si>
  <si>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</si>
  <si>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</si>
  <si>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</si>
  <si>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</si>
  <si>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</si>
  <si>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</si>
  <si>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</si>
  <si>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</si>
  <si>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</si>
  <si>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</si>
  <si>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</si>
  <si>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</si>
  <si>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</si>
  <si>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</si>
  <si>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</si>
  <si>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</si>
  <si>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</si>
  <si>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</si>
  <si>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</si>
  <si>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</si>
  <si>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</si>
  <si>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</si>
  <si>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</si>
  <si>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</si>
  <si>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</si>
  <si>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</si>
  <si>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</si>
  <si>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</si>
  <si>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</si>
  <si>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</si>
  <si>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</si>
  <si>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</si>
  <si>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</si>
  <si>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</si>
  <si>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</si>
  <si>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</si>
  <si>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</si>
  <si>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</si>
  <si>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</si>
  <si>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</si>
  <si>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</si>
  <si>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</si>
  <si>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</si>
  <si>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</si>
  <si>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</si>
  <si>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</si>
  <si>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</si>
  <si>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</si>
  <si>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</si>
  <si>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</si>
  <si>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</si>
  <si>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</si>
  <si>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</si>
  <si>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</si>
  <si>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</si>
  <si>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</si>
  <si>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</si>
  <si>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</si>
  <si>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</si>
  <si>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</si>
  <si>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</si>
  <si>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</si>
  <si>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</si>
  <si>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</si>
  <si>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</si>
  <si>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</si>
  <si>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</si>
  <si>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</si>
  <si>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</si>
  <si>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</si>
  <si>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</si>
  <si>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</si>
  <si>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</si>
  <si>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</si>
  <si>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</si>
  <si>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</si>
  <si>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</si>
  <si>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</si>
  <si>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</si>
  <si>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</si>
  <si>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</si>
  <si>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</si>
  <si>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</si>
  <si>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</si>
  <si>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</si>
  <si>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</si>
  <si>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</si>
  <si>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</si>
  <si>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</si>
  <si>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</si>
  <si>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</si>
  <si>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</si>
  <si>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</si>
  <si>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</si>
  <si>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</si>
  <si>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</si>
  <si>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</si>
  <si>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</si>
  <si>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</si>
  <si>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</si>
  <si>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</si>
  <si>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</si>
  <si>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</si>
  <si>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</si>
  <si>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</si>
  <si>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</si>
  <si>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</si>
  <si>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</si>
  <si>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</si>
  <si>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</si>
  <si>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</si>
  <si>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</si>
  <si>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</si>
  <si>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</si>
  <si>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</si>
  <si>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</si>
  <si>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</si>
  <si>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</si>
  <si>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</si>
  <si>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</si>
  <si>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</si>
  <si>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</si>
  <si>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</si>
  <si>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</si>
  <si>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</si>
  <si>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</si>
  <si>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</si>
  <si>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</si>
  <si>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</si>
  <si>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</si>
  <si>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</si>
  <si>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</si>
  <si>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</si>
  <si>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</si>
  <si>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</si>
  <si>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</si>
  <si>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</si>
  <si>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</si>
  <si>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</si>
  <si>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</si>
  <si>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</si>
  <si>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</si>
  <si>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</si>
  <si>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</si>
  <si>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</si>
  <si>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</si>
  <si>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</si>
  <si>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</si>
  <si>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</si>
  <si>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</si>
  <si>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</si>
  <si>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</si>
  <si>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</si>
  <si>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</si>
  <si>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</si>
  <si>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</si>
  <si>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</si>
  <si>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</si>
  <si>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</si>
  <si>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</si>
  <si>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</si>
  <si>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</si>
  <si>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</si>
  <si>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</si>
  <si>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</si>
  <si>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</si>
  <si>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</si>
  <si>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</si>
  <si>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</si>
  <si>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</si>
  <si>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</si>
  <si>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</si>
  <si>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</si>
  <si>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</si>
  <si>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</si>
  <si>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</si>
  <si>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</si>
  <si>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</si>
  <si>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</si>
  <si>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</si>
  <si>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</si>
  <si>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</si>
  <si>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</si>
  <si>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</si>
  <si>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</si>
  <si>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</si>
  <si>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</si>
  <si>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</si>
  <si>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</si>
  <si>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</si>
  <si>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</si>
  <si>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</si>
  <si>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</si>
  <si>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</si>
  <si>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</si>
  <si>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</si>
  <si>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</si>
  <si>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</si>
  <si>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</si>
  <si>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</si>
  <si>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</si>
  <si>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</si>
  <si>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</si>
  <si>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</si>
  <si>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</si>
  <si>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</si>
  <si>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</si>
  <si>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</si>
  <si>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</si>
  <si>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</si>
  <si>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</si>
  <si>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</si>
  <si>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</si>
  <si>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</si>
  <si>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</si>
  <si>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</si>
  <si>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</si>
  <si>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</si>
  <si>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</si>
  <si>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</si>
  <si>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</si>
  <si>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</si>
  <si>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</si>
  <si>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</si>
  <si>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</si>
  <si>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</si>
  <si>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</si>
  <si>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</si>
  <si>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</si>
  <si>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</si>
  <si>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</si>
  <si>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</si>
  <si>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</si>
  <si>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</si>
  <si>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</si>
  <si>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</si>
  <si>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</si>
  <si>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</si>
  <si>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</si>
  <si>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</si>
  <si>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</si>
  <si>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</si>
  <si>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</si>
  <si>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</si>
  <si>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</si>
  <si>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</si>
  <si>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</si>
  <si>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</si>
  <si>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</si>
  <si>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</si>
  <si>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</si>
  <si>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</si>
  <si>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</si>
  <si>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</si>
  <si>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</si>
  <si>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</si>
  <si>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</si>
  <si>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</si>
  <si>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</si>
  <si>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</si>
  <si>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</si>
  <si>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</si>
  <si>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</si>
  <si>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</si>
  <si>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</si>
  <si>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</si>
  <si>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</si>
  <si>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</si>
  <si>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</si>
  <si>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</si>
  <si>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</si>
  <si>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</si>
  <si>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</si>
  <si>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</si>
  <si>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</si>
  <si>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</si>
  <si>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</si>
  <si>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</si>
  <si>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</si>
  <si>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</si>
  <si>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</si>
  <si>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</si>
  <si>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</si>
  <si>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</si>
  <si>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</si>
  <si>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</si>
  <si>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</si>
  <si>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</si>
  <si>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</si>
  <si>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</si>
  <si>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</si>
  <si>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</si>
  <si>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</si>
  <si>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</si>
  <si>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</si>
  <si>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</si>
  <si>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</si>
  <si>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</si>
  <si>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</si>
  <si>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</si>
  <si>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</si>
  <si>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</si>
  <si>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</si>
  <si>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</si>
  <si>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</si>
  <si>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</si>
  <si>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</si>
  <si>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</si>
  <si>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</si>
  <si>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</si>
  <si>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</si>
  <si>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</si>
  <si>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</si>
  <si>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</si>
  <si>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</si>
  <si>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</si>
  <si>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</si>
  <si>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</si>
  <si>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</si>
  <si>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</si>
  <si>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</si>
  <si>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</si>
  <si>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</si>
  <si>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</si>
  <si>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</si>
  <si>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</si>
  <si>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</si>
  <si>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</si>
  <si>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</si>
  <si>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</si>
  <si>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</si>
  <si>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</si>
  <si>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</si>
  <si>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</si>
  <si>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</si>
  <si>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</si>
  <si>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</si>
  <si>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</si>
  <si>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</si>
  <si>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</si>
  <si>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</si>
  <si>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</si>
  <si>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</si>
  <si>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</si>
  <si>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</si>
  <si>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</si>
  <si>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</si>
  <si>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</si>
  <si>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</si>
  <si>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</si>
  <si>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</si>
  <si>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</si>
  <si>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</si>
  <si>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</si>
  <si>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</si>
  <si>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</si>
  <si>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</si>
  <si>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</si>
  <si>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</si>
  <si>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</si>
  <si>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</si>
  <si>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</si>
  <si>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</si>
  <si>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</si>
  <si>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</si>
  <si>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</si>
  <si>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</si>
  <si>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</si>
  <si>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</si>
  <si>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</si>
  <si>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</si>
  <si>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</si>
  <si>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</si>
  <si>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</si>
  <si>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</si>
  <si>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</si>
  <si>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</si>
  <si>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</si>
  <si>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</si>
  <si>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</si>
  <si>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</si>
  <si>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</si>
  <si>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</si>
  <si>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</si>
  <si>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</si>
  <si>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</si>
  <si>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</si>
  <si>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</si>
  <si>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</si>
  <si>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</si>
  <si>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</si>
  <si>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</si>
  <si>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</si>
  <si>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</si>
  <si>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</si>
  <si>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</si>
  <si>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</si>
  <si>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</si>
  <si>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</si>
  <si>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</si>
  <si>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</si>
  <si>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</si>
  <si>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</si>
  <si>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</si>
  <si>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</si>
  <si>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</si>
  <si>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</si>
  <si>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</si>
  <si>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</si>
  <si>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</si>
  <si>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</si>
  <si>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</si>
  <si>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</si>
  <si>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</si>
  <si>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</si>
  <si>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</si>
  <si>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</si>
  <si>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</si>
  <si>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</si>
  <si>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</si>
  <si>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</si>
  <si>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</si>
  <si>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</si>
  <si>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</si>
  <si>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</si>
  <si>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</si>
  <si>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</si>
  <si>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</si>
  <si>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</si>
  <si>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</si>
  <si>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</si>
  <si>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</si>
  <si>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</si>
  <si>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</si>
  <si>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</si>
  <si>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</si>
  <si>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</si>
  <si>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</si>
  <si>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</si>
  <si>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</si>
  <si>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</si>
  <si>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</si>
  <si>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</si>
  <si>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</si>
  <si>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</si>
  <si>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</si>
  <si>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</si>
  <si>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</si>
  <si>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</si>
  <si>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</si>
  <si>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</si>
  <si>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</si>
  <si>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</si>
  <si>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</si>
  <si>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</si>
  <si>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</si>
  <si>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</si>
  <si>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</si>
  <si>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</si>
  <si>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</si>
  <si>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</si>
  <si>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</si>
  <si>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</si>
  <si>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</si>
  <si>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</si>
  <si>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</si>
  <si>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</si>
  <si>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</si>
  <si>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</si>
  <si>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</si>
  <si>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</si>
  <si>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</si>
  <si>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</si>
  <si>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</si>
  <si>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</si>
  <si>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</si>
  <si>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</si>
  <si>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</si>
  <si>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</si>
  <si>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</si>
  <si>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</si>
  <si>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</si>
  <si>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</si>
  <si>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</si>
  <si>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</si>
  <si>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</si>
  <si>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</si>
  <si>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</si>
  <si>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</si>
  <si>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</si>
  <si>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</si>
  <si>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</si>
  <si>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</si>
  <si>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</si>
  <si>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</si>
  <si>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</si>
  <si>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</si>
  <si>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</si>
  <si>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</si>
  <si>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</si>
  <si>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</si>
  <si>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</si>
  <si>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</si>
  <si>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</si>
  <si>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</si>
  <si>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</si>
  <si>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</si>
  <si>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</si>
  <si>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</si>
  <si>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</si>
  <si>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</si>
  <si>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</si>
  <si>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</si>
  <si>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</si>
  <si>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</si>
  <si>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</si>
  <si>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</si>
  <si>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</si>
  <si>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</si>
  <si>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</si>
  <si>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</si>
  <si>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</si>
  <si>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</si>
  <si>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</si>
  <si>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</si>
  <si>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</si>
  <si>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</si>
  <si>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</si>
  <si>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</si>
  <si>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</si>
  <si>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</si>
  <si>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</si>
  <si>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</si>
  <si>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</si>
  <si>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</si>
  <si>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</si>
  <si>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</si>
  <si>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</si>
  <si>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</si>
  <si>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</si>
  <si>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</si>
  <si>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</si>
  <si>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</si>
  <si>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</si>
  <si>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</si>
  <si>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</si>
  <si>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</si>
  <si>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</si>
  <si>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</si>
  <si>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</si>
  <si>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</si>
  <si>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</si>
  <si>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</si>
  <si>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</si>
  <si>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</si>
  <si>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</si>
  <si>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</si>
  <si>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</si>
  <si>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</si>
  <si>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</si>
  <si>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</si>
  <si>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</si>
  <si>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</si>
  <si>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</si>
  <si>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</si>
  <si>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</si>
  <si>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</si>
  <si>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</si>
  <si>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</si>
  <si>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</si>
  <si>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</si>
  <si>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</si>
  <si>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</si>
  <si>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</si>
  <si>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</si>
  <si>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</si>
  <si>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</si>
  <si>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</si>
  <si>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</si>
  <si>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</si>
  <si>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</si>
  <si>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</si>
  <si>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</si>
  <si>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</si>
  <si>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</si>
  <si>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</si>
  <si>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</si>
  <si>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</si>
  <si>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</si>
  <si>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</si>
  <si>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</si>
  <si>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</si>
  <si>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</si>
  <si>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</si>
  <si>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</si>
  <si>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</si>
  <si>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</si>
  <si>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</si>
  <si>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</si>
  <si>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</si>
  <si>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</si>
  <si>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</si>
  <si>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</si>
  <si>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</si>
  <si>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</si>
  <si>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</si>
  <si>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</si>
  <si>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</si>
  <si>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</si>
  <si>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</si>
  <si>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</si>
  <si>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</si>
  <si>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</si>
  <si>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</si>
  <si>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</si>
  <si>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</si>
  <si>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</si>
  <si>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</si>
  <si>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</si>
  <si>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</si>
  <si>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</si>
  <si>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</si>
  <si>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</si>
  <si>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</si>
  <si>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</si>
  <si>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</si>
  <si>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</si>
  <si>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</si>
  <si>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</si>
  <si>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</si>
  <si>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</si>
  <si>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</si>
  <si>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</si>
  <si>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</si>
  <si>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</si>
  <si>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</si>
  <si>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</si>
  <si>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</si>
  <si>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</si>
  <si>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</si>
  <si>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</si>
  <si>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</si>
  <si>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</si>
  <si>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</si>
  <si>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</si>
  <si>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</si>
  <si>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</si>
  <si>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</si>
  <si>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</si>
  <si>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</si>
  <si>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</si>
  <si>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</si>
  <si>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</si>
  <si>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</si>
  <si>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</si>
  <si>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</si>
  <si>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</si>
  <si>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</si>
  <si>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</si>
  <si>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</si>
  <si>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</si>
  <si>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</si>
  <si>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</si>
  <si>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</si>
  <si>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</si>
  <si>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</si>
  <si>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</si>
  <si>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</si>
  <si>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</si>
  <si>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</si>
  <si>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</si>
  <si>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</si>
  <si>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</si>
  <si>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</si>
  <si>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</si>
  <si>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</si>
  <si>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</si>
  <si>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</si>
  <si>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</si>
  <si>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</si>
  <si>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</si>
  <si>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</si>
  <si>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</si>
  <si>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</si>
  <si>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</si>
  <si>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</si>
  <si>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</si>
  <si>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</si>
  <si>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</si>
  <si>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</si>
  <si>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</si>
  <si>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</si>
  <si>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</si>
  <si>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</si>
  <si>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</si>
  <si>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</si>
  <si>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</si>
  <si>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</si>
  <si>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</si>
  <si>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</si>
  <si>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</si>
  <si>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</si>
  <si>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</si>
  <si>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</si>
  <si>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</si>
  <si>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</si>
  <si>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</si>
  <si>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</si>
  <si>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</si>
  <si>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</si>
  <si>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</si>
  <si>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</si>
  <si>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</si>
  <si>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</si>
  <si>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</si>
  <si>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</si>
  <si>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</si>
  <si>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</si>
  <si>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</si>
  <si>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</si>
  <si>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</si>
  <si>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</si>
  <si>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</si>
  <si>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</si>
  <si>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</si>
  <si>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</si>
  <si>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</si>
  <si>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</si>
  <si>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</si>
  <si>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</si>
  <si>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</si>
  <si>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</si>
  <si>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</si>
  <si>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</si>
  <si>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</si>
  <si>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</si>
  <si>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</si>
  <si>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</si>
  <si>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</si>
  <si>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</si>
  <si>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</si>
  <si>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</si>
  <si>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</si>
  <si>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</si>
  <si>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</si>
  <si>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</si>
  <si>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</si>
  <si>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</si>
  <si>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</si>
  <si>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</si>
  <si>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</si>
  <si>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</si>
  <si>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</si>
  <si>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</si>
  <si>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</si>
  <si>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</si>
  <si>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</si>
  <si>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</si>
  <si>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</si>
  <si>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</si>
  <si>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</si>
  <si>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</si>
  <si>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</si>
  <si>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</si>
  <si>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</si>
  <si>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</si>
  <si>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</si>
  <si>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</si>
  <si>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</si>
  <si>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</si>
  <si>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</si>
  <si>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</si>
  <si>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</si>
  <si>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</si>
  <si>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</si>
  <si>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</si>
  <si>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</si>
  <si>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</si>
  <si>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</si>
  <si>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</si>
  <si>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</si>
  <si>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</si>
  <si>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</si>
  <si>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</si>
  <si>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</si>
  <si>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</si>
  <si>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</si>
  <si>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</si>
  <si>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</si>
  <si>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</si>
  <si>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</si>
  <si>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</si>
  <si>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</si>
  <si>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</si>
  <si>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</si>
  <si>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</si>
  <si>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</si>
  <si>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</si>
  <si>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</si>
  <si>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</si>
  <si>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</si>
  <si>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</si>
  <si>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</si>
  <si>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</si>
  <si>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</si>
  <si>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</si>
  <si>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</si>
  <si>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</si>
  <si>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</si>
  <si>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</si>
  <si>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</si>
  <si>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</si>
  <si>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</si>
  <si>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</si>
  <si>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</si>
  <si>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</si>
  <si>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</si>
  <si>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</si>
  <si>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</si>
  <si>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</si>
  <si>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</si>
  <si>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</si>
  <si>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</si>
  <si>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</si>
  <si>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</si>
  <si>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</si>
  <si>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</si>
  <si>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</si>
  <si>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</si>
  <si>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</si>
  <si>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</si>
  <si>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</si>
  <si>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</si>
  <si>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</si>
  <si>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</si>
  <si>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</si>
  <si>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</si>
  <si>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</si>
  <si>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</si>
  <si>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</si>
  <si>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</si>
  <si>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</si>
  <si>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</si>
  <si>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</si>
  <si>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</si>
  <si>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</si>
  <si>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</si>
  <si>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</si>
  <si>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</si>
  <si>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</si>
  <si>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</si>
  <si>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</si>
  <si>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</si>
  <si>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</si>
  <si>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</si>
  <si>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</si>
  <si>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</si>
  <si>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</si>
  <si>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</si>
  <si>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</si>
  <si>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</si>
  <si>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</si>
  <si>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</si>
  <si>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</si>
  <si>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</si>
  <si>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</si>
  <si>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</si>
  <si>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</si>
  <si>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</si>
  <si>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</si>
  <si>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</si>
  <si>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</si>
  <si>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</si>
  <si>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</si>
  <si>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</si>
  <si>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</si>
  <si>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</si>
  <si>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</si>
  <si>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</si>
  <si>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</si>
  <si>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</si>
  <si>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</si>
  <si>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</si>
  <si>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</si>
  <si>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</si>
  <si>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</si>
  <si>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</si>
  <si>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</si>
  <si>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</si>
  <si>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</si>
  <si>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</si>
  <si>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</si>
  <si>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</si>
  <si>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</si>
  <si>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</si>
  <si>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</si>
  <si>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</si>
  <si>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</si>
  <si>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</si>
  <si>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</si>
  <si>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</si>
  <si>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</si>
  <si>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</si>
  <si>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</si>
  <si>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</si>
  <si>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</si>
  <si>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</si>
  <si>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</si>
  <si>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</si>
  <si>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</si>
  <si>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</si>
  <si>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</si>
  <si>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</si>
  <si>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</si>
  <si>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</si>
  <si>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</si>
  <si>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</si>
  <si>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</si>
  <si>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</si>
  <si>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</si>
  <si>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</si>
  <si>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</si>
  <si>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</si>
  <si>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</si>
  <si>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</si>
  <si>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</si>
  <si>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</si>
  <si>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</si>
  <si>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</si>
  <si>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</si>
  <si>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</si>
  <si>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</si>
  <si>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</si>
  <si>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</si>
  <si>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</si>
  <si>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</si>
  <si>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</si>
  <si>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</si>
  <si>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</si>
  <si>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</si>
  <si>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</si>
  <si>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</si>
  <si>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</si>
  <si>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</si>
  <si>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</si>
  <si>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</si>
  <si>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</si>
  <si>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</si>
  <si>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</si>
  <si>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</si>
  <si>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</si>
  <si>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</si>
  <si>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</si>
  <si>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</si>
  <si>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</si>
  <si>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</si>
  <si>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</si>
  <si>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</si>
  <si>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</si>
  <si>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</si>
  <si>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</si>
  <si>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</si>
  <si>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</si>
  <si>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</si>
  <si>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</si>
  <si>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</si>
  <si>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</si>
  <si>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</si>
  <si>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</si>
  <si>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</si>
  <si>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</si>
  <si>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</si>
  <si>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</si>
  <si>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</si>
  <si>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</si>
  <si>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</si>
  <si>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</si>
  <si>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</si>
  <si>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</si>
  <si>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</si>
  <si>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</si>
  <si>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</si>
  <si>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</si>
  <si>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</si>
  <si>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</si>
  <si>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</si>
  <si>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</si>
  <si>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</si>
  <si>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</si>
  <si>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</si>
  <si>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</si>
  <si>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</si>
  <si>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</si>
  <si>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</si>
  <si>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</si>
  <si>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</si>
  <si>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</si>
  <si>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</si>
  <si>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</si>
  <si>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</si>
  <si>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</si>
  <si>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</si>
  <si>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</si>
  <si>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</si>
  <si>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</si>
  <si>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</si>
  <si>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</si>
  <si>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</si>
  <si>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</si>
  <si>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</si>
  <si>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</si>
  <si>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</si>
  <si>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</si>
  <si>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</si>
  <si>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</si>
  <si>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</si>
  <si>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</si>
  <si>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</si>
  <si>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</si>
  <si>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</si>
  <si>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</si>
  <si>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</si>
  <si>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</si>
  <si>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</si>
  <si>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</si>
  <si>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</si>
  <si>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</si>
  <si>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</si>
  <si>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</si>
  <si>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</si>
  <si>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</si>
  <si>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</si>
  <si>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</si>
  <si>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</si>
  <si>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</si>
  <si>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</si>
  <si>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</si>
  <si>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</si>
  <si>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</si>
  <si>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</si>
  <si>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</si>
  <si>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</si>
  <si>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</si>
  <si>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</si>
  <si>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</si>
  <si>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</si>
  <si>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</si>
  <si>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</si>
  <si>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</si>
  <si>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</si>
  <si>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</si>
  <si>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</si>
  <si>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</si>
  <si>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</si>
  <si>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</si>
  <si>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</si>
  <si>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</si>
  <si>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</si>
  <si>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</si>
  <si>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</si>
  <si>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</si>
  <si>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</si>
  <si>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</si>
  <si>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</si>
  <si>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</si>
  <si>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</si>
  <si>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</si>
  <si>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</si>
  <si>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</si>
  <si>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</si>
  <si>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</si>
  <si>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</si>
  <si>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</si>
  <si>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</si>
  <si>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</si>
  <si>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</si>
  <si>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</si>
  <si>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</si>
  <si>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</si>
  <si>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</si>
  <si>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</si>
  <si>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</si>
  <si>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</si>
  <si>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</si>
  <si>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</si>
  <si>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</si>
  <si>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</si>
  <si>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</si>
  <si>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</si>
  <si>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</si>
  <si>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</si>
  <si>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</si>
  <si>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</si>
  <si>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</si>
  <si>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</si>
  <si>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</si>
  <si>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</si>
  <si>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</si>
  <si>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</si>
  <si>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</si>
  <si>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</si>
  <si>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</si>
  <si>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</si>
  <si>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</si>
  <si>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</si>
  <si>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</si>
  <si>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</si>
  <si>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</si>
  <si>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</si>
  <si>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</si>
  <si>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</si>
  <si>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</si>
  <si>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</si>
  <si>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</si>
  <si>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</si>
  <si>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</si>
  <si>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</si>
  <si>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</si>
  <si>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</si>
  <si>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</si>
  <si>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</si>
  <si>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</si>
  <si>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</si>
  <si>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</si>
  <si>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</si>
  <si>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</si>
  <si>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</si>
  <si>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</si>
  <si>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</si>
  <si>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</si>
  <si>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</si>
  <si>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</si>
  <si>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</si>
  <si>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</si>
  <si>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</si>
  <si>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</si>
  <si>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</si>
  <si>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</si>
  <si>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</si>
  <si>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</si>
  <si>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</si>
  <si>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</si>
  <si>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</si>
  <si>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</si>
  <si>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</si>
  <si>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</si>
  <si>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</si>
  <si>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</si>
  <si>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</si>
  <si>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</si>
  <si>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</si>
  <si>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</si>
  <si>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</si>
  <si>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</si>
  <si>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</si>
  <si>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</si>
  <si>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</si>
  <si>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</si>
  <si>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</si>
  <si>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</si>
  <si>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</si>
  <si>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</si>
  <si>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</si>
  <si>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</si>
  <si>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</si>
  <si>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</si>
  <si>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</si>
  <si>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</si>
  <si>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</si>
  <si>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</si>
  <si>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</si>
  <si>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</si>
  <si>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</si>
  <si>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</si>
  <si>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</si>
  <si>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</si>
  <si>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</si>
  <si>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</si>
  <si>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</si>
  <si>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</si>
  <si>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</si>
  <si>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</si>
  <si>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</si>
  <si>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</si>
  <si>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</si>
  <si>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</si>
  <si>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</si>
  <si>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</si>
  <si>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</si>
  <si>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</si>
  <si>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</si>
  <si>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</si>
  <si>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</si>
  <si>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</si>
  <si>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</si>
  <si>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</si>
  <si>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</si>
  <si>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</si>
  <si>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</si>
  <si>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</si>
  <si>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</si>
  <si>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</si>
  <si>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</si>
  <si>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</si>
  <si>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</si>
  <si>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</si>
  <si>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</si>
  <si>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</si>
  <si>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</si>
  <si>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</si>
  <si>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</si>
  <si>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</si>
  <si>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</si>
  <si>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</si>
  <si>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</si>
  <si>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</si>
  <si>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</si>
  <si>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</si>
  <si>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</si>
  <si>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</si>
  <si>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</si>
  <si>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</si>
  <si>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</si>
  <si>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</si>
  <si>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</si>
  <si>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</si>
  <si>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</si>
  <si>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</si>
  <si>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</si>
  <si>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</si>
  <si>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</si>
  <si>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</si>
  <si>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</si>
  <si>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</si>
  <si>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</si>
  <si>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</si>
  <si>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</si>
  <si>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</si>
  <si>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</si>
  <si>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</si>
  <si>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</si>
  <si>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</si>
  <si>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</si>
  <si>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</si>
  <si>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</si>
  <si>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</si>
  <si>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</si>
  <si>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</si>
  <si>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</si>
  <si>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</si>
  <si>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</si>
  <si>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</si>
  <si>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</si>
  <si>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</si>
  <si>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</si>
  <si>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</si>
  <si>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</si>
  <si>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</si>
  <si>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</si>
  <si>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</si>
  <si>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</si>
  <si>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</si>
  <si>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</si>
  <si>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</si>
  <si>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</si>
  <si>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</si>
  <si>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</si>
  <si>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</si>
  <si>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</si>
  <si>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</si>
  <si>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</si>
  <si>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</si>
  <si>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</si>
  <si>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</si>
  <si>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</si>
  <si>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</si>
  <si>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</si>
  <si>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</si>
  <si>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</si>
  <si>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</si>
  <si>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</si>
  <si>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</si>
  <si>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</si>
  <si>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</si>
  <si>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</si>
  <si>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</si>
  <si>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</si>
  <si>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</si>
  <si>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</si>
  <si>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</si>
  <si>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</si>
  <si>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</si>
  <si>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</si>
  <si>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</si>
  <si>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</si>
  <si>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</si>
  <si>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</si>
  <si>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</si>
  <si>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</si>
  <si>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</si>
  <si>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</si>
  <si>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</si>
  <si>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</si>
  <si>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</si>
  <si>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</si>
  <si>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</si>
  <si>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</si>
  <si>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</si>
  <si>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</si>
  <si>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</si>
  <si>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</si>
  <si>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</si>
  <si>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</si>
  <si>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</si>
  <si>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</si>
  <si>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</si>
  <si>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</si>
  <si>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</si>
  <si>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</si>
  <si>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</si>
  <si>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</si>
  <si>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</si>
  <si>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</si>
  <si>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</si>
  <si>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</si>
  <si>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</si>
  <si>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</si>
  <si>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</si>
  <si>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</si>
  <si>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</si>
  <si>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</si>
  <si>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</si>
  <si>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</si>
  <si>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</si>
  <si>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</si>
  <si>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</si>
  <si>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</si>
  <si>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</si>
  <si>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</si>
  <si>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</si>
  <si>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</si>
  <si>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</si>
  <si>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</si>
  <si>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</si>
  <si>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</si>
  <si>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</si>
  <si>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</si>
  <si>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</si>
  <si>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</si>
  <si>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</si>
  <si>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</si>
  <si>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</si>
  <si>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</si>
  <si>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</si>
  <si>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</si>
  <si>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</si>
  <si>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</si>
  <si>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</si>
  <si>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</si>
  <si>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</si>
  <si>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</si>
  <si>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</si>
  <si>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</si>
  <si>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</si>
  <si>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</si>
  <si>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</si>
  <si>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</si>
  <si>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</si>
  <si>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</si>
  <si>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</si>
  <si>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</si>
  <si>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</si>
  <si>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</si>
  <si>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</si>
  <si>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</si>
  <si>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</si>
  <si>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</si>
  <si>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</si>
  <si>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</si>
  <si>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</si>
  <si>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</si>
  <si>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</si>
  <si>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</si>
  <si>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</si>
  <si>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</si>
  <si>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</si>
  <si>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</si>
  <si>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</si>
  <si>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</si>
  <si>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</si>
  <si>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</si>
  <si>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</si>
  <si>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</si>
  <si>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</si>
  <si>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</si>
  <si>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</si>
  <si>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</si>
  <si>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</si>
  <si>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</si>
  <si>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</si>
  <si>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</si>
  <si>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</si>
  <si>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</si>
  <si>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</si>
  <si>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</si>
  <si>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</si>
  <si>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</si>
  <si>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</si>
  <si>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</si>
  <si>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</si>
  <si>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</si>
  <si>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</si>
  <si>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</si>
  <si>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</si>
  <si>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</si>
  <si>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</si>
  <si>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</si>
  <si>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</si>
  <si>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</si>
  <si>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</si>
  <si>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</si>
  <si>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</si>
  <si>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</si>
  <si>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</si>
  <si>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</si>
  <si>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</si>
  <si>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</si>
  <si>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</si>
  <si>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</si>
  <si>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</si>
  <si>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</si>
  <si>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</si>
  <si>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</si>
  <si>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</si>
  <si>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</si>
  <si>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</si>
  <si>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</si>
  <si>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</si>
  <si>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</si>
  <si>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</si>
  <si>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</si>
  <si>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</si>
  <si>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</si>
  <si>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</si>
  <si>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</si>
  <si>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</si>
  <si>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</si>
  <si>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</si>
  <si>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</si>
  <si>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</si>
  <si>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</si>
  <si>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</si>
  <si>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</si>
  <si>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</si>
  <si>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</si>
  <si>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</si>
  <si>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</si>
  <si>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</si>
  <si>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</si>
  <si>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</si>
  <si>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</si>
  <si>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</si>
  <si>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</si>
  <si>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</si>
  <si>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</si>
  <si>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</si>
  <si>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</si>
  <si>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</si>
  <si>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</si>
  <si>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</si>
  <si>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</si>
  <si>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</si>
  <si>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</si>
  <si>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</si>
  <si>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</si>
  <si>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</si>
  <si>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</si>
  <si>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</si>
  <si>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</si>
  <si>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</si>
  <si>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</si>
  <si>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</si>
  <si>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</si>
  <si>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</si>
  <si>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</si>
  <si>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</si>
  <si>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</si>
  <si>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</si>
  <si>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</si>
  <si>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</si>
  <si>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</si>
  <si>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</si>
  <si>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</si>
  <si>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</si>
  <si>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</si>
  <si>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</si>
  <si>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</si>
  <si>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</si>
  <si>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</si>
  <si>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</si>
  <si>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</si>
  <si>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</si>
  <si>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</si>
  <si>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</si>
  <si>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</si>
  <si>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</si>
  <si>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</si>
  <si>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</si>
  <si>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</si>
  <si>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</si>
  <si>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</si>
  <si>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</si>
  <si>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</si>
  <si>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</si>
  <si>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</si>
  <si>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</si>
  <si>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</si>
  <si>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</si>
  <si>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</si>
  <si>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</si>
  <si>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</si>
  <si>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</si>
  <si>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</si>
  <si>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</si>
  <si>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</si>
  <si>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</si>
  <si>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</si>
  <si>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</si>
  <si>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</si>
  <si>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</si>
  <si>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</si>
  <si>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</si>
  <si>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</si>
  <si>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</si>
  <si>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</si>
  <si>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</si>
  <si>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</si>
  <si>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</si>
  <si>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</si>
  <si>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</si>
  <si>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</si>
  <si>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</si>
  <si>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</si>
  <si>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</si>
  <si>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</si>
  <si>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</si>
  <si>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</si>
  <si>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</si>
  <si>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</si>
  <si>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</si>
  <si>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</si>
  <si>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</si>
  <si>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</si>
  <si>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</si>
  <si>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</si>
  <si>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</si>
  <si>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</si>
  <si>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</si>
  <si>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</si>
  <si>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</si>
  <si>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</si>
  <si>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</si>
  <si>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</si>
  <si>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</si>
  <si>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</si>
  <si>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</si>
  <si>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</si>
  <si>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</si>
  <si>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</si>
  <si>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</si>
  <si>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</si>
  <si>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</si>
  <si>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</si>
  <si>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</si>
  <si>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</si>
  <si>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</si>
  <si>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</si>
  <si>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</si>
  <si>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</si>
  <si>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</si>
  <si>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</si>
  <si>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</si>
  <si>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</si>
  <si>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</si>
  <si>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</si>
  <si>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</si>
  <si>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</si>
  <si>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</si>
  <si>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</si>
  <si>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</si>
  <si>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</si>
  <si>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</si>
  <si>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</si>
  <si>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</si>
  <si>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</si>
  <si>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</si>
  <si>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</si>
  <si>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</si>
  <si>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</si>
  <si>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</si>
  <si>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</si>
  <si>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</si>
  <si>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</si>
  <si>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</si>
  <si>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</si>
  <si>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</si>
  <si>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</si>
  <si>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</si>
  <si>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</si>
  <si>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</si>
  <si>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</si>
  <si>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</si>
  <si>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</si>
  <si>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</si>
  <si>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</si>
  <si>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</si>
  <si>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</si>
  <si>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</si>
  <si>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</si>
  <si>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</si>
  <si>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</si>
  <si>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</si>
  <si>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</si>
  <si>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</si>
  <si>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</si>
  <si>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</si>
  <si>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</si>
  <si>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</si>
  <si>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</si>
  <si>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</si>
  <si>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</si>
  <si>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</si>
  <si>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</si>
  <si>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</si>
  <si>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</si>
  <si>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</si>
  <si>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</si>
  <si>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</si>
  <si>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</si>
  <si>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</si>
  <si>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</si>
  <si>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</si>
  <si>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</si>
  <si>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</si>
  <si>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</si>
  <si>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</si>
  <si>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</si>
  <si>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</si>
  <si>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</si>
  <si>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</si>
  <si>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</si>
  <si>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</si>
  <si>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</si>
  <si>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</si>
  <si>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</si>
  <si>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</si>
  <si>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</si>
  <si>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</si>
  <si>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</si>
  <si>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</si>
  <si>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</si>
  <si>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</si>
  <si>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</si>
  <si>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</si>
  <si>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</si>
  <si>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</si>
  <si>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</si>
  <si>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</si>
  <si>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</si>
  <si>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</si>
  <si>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</si>
  <si>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</si>
  <si>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</si>
  <si>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</si>
  <si>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</si>
  <si>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</si>
  <si>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</si>
  <si>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</si>
  <si>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</si>
  <si>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</si>
  <si>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</si>
  <si>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</si>
  <si>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</si>
  <si>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</si>
  <si>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</si>
  <si>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</si>
  <si>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</si>
  <si>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</si>
  <si>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</si>
  <si>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</si>
  <si>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</si>
  <si>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</si>
  <si>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</si>
  <si>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</si>
  <si>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</si>
  <si>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</si>
  <si>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</si>
  <si>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</si>
  <si>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</si>
  <si>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</si>
  <si>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</si>
  <si>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</si>
  <si>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</si>
  <si>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</si>
  <si>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</si>
  <si>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</si>
  <si>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</si>
  <si>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</si>
  <si>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</si>
  <si>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</si>
  <si>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</si>
  <si>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</si>
  <si>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</si>
  <si>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</si>
  <si>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</si>
  <si>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</si>
  <si>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</si>
  <si>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</si>
  <si>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</si>
  <si>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</si>
  <si>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</si>
  <si>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</si>
  <si>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</si>
  <si>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</si>
  <si>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</si>
  <si>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</si>
  <si>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</si>
  <si>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</si>
  <si>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</si>
  <si>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</si>
  <si>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</si>
  <si>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</si>
  <si>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</si>
  <si>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</si>
  <si>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</si>
  <si>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</si>
  <si>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</si>
  <si>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</si>
  <si>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</si>
  <si>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</si>
  <si>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</si>
  <si>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</si>
  <si>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</si>
  <si>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</si>
  <si>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</si>
  <si>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</si>
  <si>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</si>
  <si>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</si>
  <si>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</si>
  <si>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</si>
  <si>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</si>
  <si>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</si>
  <si>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</si>
  <si>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</si>
  <si>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</si>
  <si>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</si>
  <si>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</si>
  <si>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</si>
  <si>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</si>
  <si>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</si>
  <si>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</si>
  <si>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</si>
  <si>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</si>
  <si>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</si>
  <si>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</si>
  <si>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</si>
  <si>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</si>
  <si>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</si>
  <si>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</si>
  <si>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</si>
  <si>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</si>
  <si>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</si>
  <si>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</si>
  <si>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</si>
  <si>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</si>
  <si>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</si>
  <si>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</si>
  <si>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</si>
  <si>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</si>
  <si>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</si>
  <si>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</si>
  <si>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</si>
  <si>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</si>
  <si>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</si>
  <si>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</si>
  <si>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</si>
  <si>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</si>
  <si>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</si>
  <si>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</si>
  <si>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</si>
  <si>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</si>
  <si>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</si>
  <si>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</si>
  <si>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</si>
  <si>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</si>
  <si>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</si>
  <si>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</si>
  <si>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</si>
  <si>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</si>
  <si>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</si>
  <si>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</si>
  <si>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</si>
  <si>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</si>
  <si>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</si>
  <si>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</si>
  <si>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</si>
  <si>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</si>
  <si>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</si>
  <si>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</si>
  <si>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</si>
  <si>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</si>
  <si>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</si>
  <si>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</si>
  <si>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</si>
  <si>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</si>
  <si>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</si>
  <si>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</si>
  <si>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</si>
  <si>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</si>
  <si>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</si>
  <si>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</si>
  <si>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</si>
  <si>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</si>
  <si>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</si>
  <si>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</si>
  <si>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</si>
  <si>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</si>
  <si>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</si>
  <si>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</si>
  <si>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</si>
  <si>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</si>
  <si>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</si>
  <si>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</si>
  <si>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</si>
  <si>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</si>
  <si>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</si>
  <si>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</si>
  <si>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</si>
  <si>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</si>
  <si>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</si>
  <si>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</si>
  <si>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</si>
  <si>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</si>
  <si>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</si>
  <si>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</si>
  <si>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</si>
  <si>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</si>
  <si>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</si>
  <si>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</si>
  <si>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</si>
  <si>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</si>
  <si>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</si>
  <si>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</si>
  <si>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</si>
  <si>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</si>
  <si>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</si>
  <si>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</si>
  <si>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</si>
  <si>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</si>
  <si>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</si>
  <si>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</si>
  <si>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</si>
  <si>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</si>
  <si>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</si>
  <si>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</si>
  <si>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</si>
  <si>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</si>
  <si>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</si>
  <si>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</si>
  <si>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</si>
  <si>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</si>
  <si>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</si>
  <si>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</si>
  <si>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</si>
  <si>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</si>
  <si>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</si>
  <si>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</si>
  <si>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</si>
  <si>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</si>
  <si>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</si>
  <si>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</si>
  <si>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</si>
  <si>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</si>
  <si>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</si>
  <si>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</si>
  <si>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</si>
  <si>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</si>
  <si>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</si>
  <si>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</si>
  <si>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</si>
  <si>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</si>
  <si>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</si>
  <si>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</si>
  <si>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</si>
  <si>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</si>
  <si>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</si>
  <si>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</si>
  <si>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</si>
  <si>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</si>
  <si>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</si>
  <si>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</si>
  <si>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</si>
  <si>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</si>
  <si>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</si>
  <si>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</si>
  <si>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</si>
  <si>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</si>
  <si>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</si>
  <si>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</si>
  <si>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</si>
  <si>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</si>
  <si>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</si>
  <si>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</si>
  <si>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</si>
  <si>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</si>
  <si>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</si>
  <si>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</si>
  <si>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</si>
  <si>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</si>
  <si>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</si>
  <si>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</si>
  <si>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</si>
  <si>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</si>
  <si>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</si>
  <si>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</si>
  <si>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</si>
  <si>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</si>
  <si>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</si>
  <si>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</si>
  <si>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</si>
  <si>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</si>
  <si>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</si>
  <si>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</si>
  <si>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</si>
  <si>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</si>
  <si>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</si>
  <si>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</si>
  <si>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</si>
  <si>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</si>
  <si>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</si>
  <si>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</si>
  <si>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</si>
  <si>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</si>
  <si>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</si>
  <si>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</si>
  <si>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</si>
  <si>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</si>
  <si>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</si>
  <si>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</si>
  <si>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</si>
  <si>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</si>
  <si>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</si>
  <si>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</si>
  <si>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</si>
  <si>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</si>
  <si>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</si>
  <si>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</si>
  <si>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</si>
  <si>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</si>
  <si>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</si>
  <si>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</si>
  <si>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</si>
  <si>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</si>
  <si>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</si>
  <si>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</si>
  <si>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</si>
  <si>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</si>
  <si>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</si>
  <si>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</si>
  <si>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</si>
  <si>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</si>
  <si>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</si>
  <si>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</si>
  <si>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</si>
  <si>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</si>
  <si>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</si>
  <si>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</si>
  <si>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</si>
  <si>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</si>
  <si>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</si>
  <si>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</si>
  <si>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</si>
  <si>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</si>
  <si>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</si>
  <si>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</si>
  <si>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</si>
  <si>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</si>
  <si>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</si>
  <si>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</si>
  <si>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</si>
  <si>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</si>
  <si>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</si>
  <si>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</si>
  <si>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</si>
  <si>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</si>
  <si>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</si>
  <si>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</si>
  <si>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</si>
  <si>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</si>
  <si>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</si>
  <si>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</si>
  <si>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</si>
  <si>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</si>
  <si>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</si>
  <si>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</si>
  <si>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</si>
  <si>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</si>
  <si>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</si>
  <si>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</si>
  <si>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</si>
  <si>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</si>
  <si>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</si>
  <si>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</si>
  <si>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</si>
  <si>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</si>
  <si>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</si>
  <si>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</si>
  <si>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</si>
  <si>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</si>
  <si>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</si>
  <si>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</si>
  <si>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</si>
  <si>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</si>
  <si>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</si>
  <si>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</si>
  <si>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</si>
  <si>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</si>
  <si>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</si>
  <si>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</si>
  <si>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</si>
  <si>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</si>
  <si>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</si>
  <si>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</si>
  <si>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</si>
  <si>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</si>
  <si>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</si>
  <si>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</si>
  <si>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</si>
  <si>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</si>
  <si>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</si>
  <si>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</si>
  <si>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</si>
  <si>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</si>
  <si>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</si>
  <si>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</si>
  <si>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</si>
  <si>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</si>
  <si>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</si>
  <si>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</si>
  <si>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</si>
  <si>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</si>
  <si>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</si>
  <si>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</si>
  <si>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</si>
  <si>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</si>
  <si>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</si>
  <si>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</si>
  <si>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</si>
  <si>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</si>
  <si>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</si>
  <si>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</si>
  <si>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</si>
  <si>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</si>
  <si>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</si>
  <si>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</si>
  <si>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</si>
  <si>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</si>
  <si>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</si>
  <si>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</si>
  <si>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</si>
  <si>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</si>
  <si>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</si>
  <si>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</si>
  <si>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</si>
  <si>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</si>
  <si>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</si>
  <si>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</si>
  <si>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</si>
  <si>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</si>
  <si>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</si>
  <si>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</si>
  <si>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</si>
  <si>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</si>
  <si>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</si>
  <si>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</si>
  <si>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</si>
  <si>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</si>
  <si>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</si>
  <si>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</si>
  <si>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</si>
  <si>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</si>
  <si>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</si>
  <si>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</si>
  <si>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</si>
  <si>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</si>
  <si>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</si>
  <si>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</si>
  <si>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</si>
  <si>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</si>
  <si>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</si>
  <si>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</si>
  <si>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</si>
  <si>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</si>
  <si>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</si>
  <si>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</si>
  <si>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</si>
  <si>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</si>
  <si>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</si>
  <si>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</si>
  <si>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</si>
  <si>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</si>
  <si>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</si>
  <si>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</si>
  <si>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</si>
  <si>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</si>
  <si>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</si>
  <si>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</si>
  <si>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</si>
  <si>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</si>
  <si>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</si>
  <si>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</si>
  <si>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</si>
  <si>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</si>
  <si>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</si>
  <si>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</si>
  <si>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</si>
  <si>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</si>
  <si>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</si>
  <si>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</si>
  <si>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</si>
  <si>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</si>
  <si>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</si>
  <si>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</si>
  <si>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</si>
  <si>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</si>
  <si>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</si>
  <si>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</si>
  <si>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</si>
  <si>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</si>
  <si>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</si>
  <si>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</si>
  <si>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</si>
  <si>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</si>
  <si>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</si>
  <si>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</si>
  <si>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</si>
  <si>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</si>
  <si>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</si>
  <si>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</si>
  <si>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</si>
  <si>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</si>
  <si>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</si>
  <si>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</si>
  <si>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</si>
  <si>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</si>
  <si>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</si>
  <si>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</si>
  <si>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</si>
  <si>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</si>
  <si>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</si>
  <si>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</si>
  <si>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</si>
  <si>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</si>
  <si>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</si>
  <si>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</si>
  <si>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</si>
  <si>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</si>
  <si>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</si>
  <si>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</si>
  <si>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</si>
  <si>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</si>
  <si>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</si>
  <si>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</si>
  <si>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</si>
  <si>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</si>
  <si>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</si>
  <si>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</si>
  <si>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</si>
  <si>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</si>
  <si>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</si>
  <si>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</si>
  <si>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</si>
  <si>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</si>
  <si>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</si>
  <si>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</si>
  <si>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</si>
  <si>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</si>
  <si>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</si>
  <si>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</si>
  <si>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</si>
  <si>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</si>
  <si>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</si>
  <si>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</si>
  <si>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</si>
  <si>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</si>
  <si>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</si>
  <si>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</si>
  <si>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</si>
  <si>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</si>
  <si>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</si>
  <si>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</si>
  <si>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</si>
  <si>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</si>
  <si>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</si>
  <si>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</si>
  <si>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</si>
  <si>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</si>
  <si>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</si>
  <si>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</si>
  <si>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</si>
  <si>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</si>
  <si>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</si>
  <si>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</si>
  <si>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</si>
  <si>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</si>
  <si>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</si>
  <si>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</si>
  <si>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</si>
  <si>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</si>
  <si>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</si>
  <si>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</si>
  <si>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</si>
  <si>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</si>
  <si>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</si>
  <si>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</si>
  <si>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</si>
  <si>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</si>
  <si>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</si>
  <si>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</si>
  <si>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</si>
  <si>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</si>
  <si>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</si>
  <si>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</si>
  <si>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</si>
  <si>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</si>
  <si>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</si>
  <si>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</si>
  <si>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</si>
  <si>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</si>
  <si>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</si>
  <si>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</si>
  <si>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</si>
  <si>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</si>
  <si>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</si>
  <si>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</si>
  <si>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</si>
  <si>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</si>
  <si>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</si>
  <si>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</si>
  <si>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</si>
  <si>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</si>
  <si>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</si>
  <si>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</si>
  <si>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</si>
  <si>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</si>
  <si>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</si>
  <si>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</si>
  <si>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</si>
  <si>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</si>
  <si>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</si>
  <si>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</si>
  <si>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</si>
  <si>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</si>
  <si>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</si>
  <si>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</si>
  <si>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</si>
  <si>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</si>
  <si>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</si>
  <si>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</si>
  <si>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</si>
  <si>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</si>
  <si>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</si>
  <si>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</si>
  <si>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</si>
  <si>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</si>
  <si>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</si>
  <si>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</si>
  <si>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</si>
  <si>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</si>
  <si>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</si>
  <si>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</si>
  <si>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</si>
  <si>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</si>
  <si>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</si>
  <si>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</si>
  <si>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</si>
  <si>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</si>
  <si>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</si>
  <si>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</si>
  <si>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</si>
  <si>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</si>
  <si>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</si>
  <si>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</si>
  <si>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</si>
  <si>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</si>
  <si>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</si>
  <si>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</si>
  <si>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</si>
  <si>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</si>
  <si>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</si>
  <si>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</si>
  <si>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</si>
  <si>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</si>
  <si>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</si>
  <si>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</si>
  <si>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</si>
  <si>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</si>
  <si>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</si>
  <si>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</si>
  <si>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</si>
  <si>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</si>
  <si>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</si>
  <si>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</si>
  <si>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</si>
  <si>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</si>
  <si>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</si>
  <si>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</si>
  <si>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</si>
  <si>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</si>
  <si>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</si>
  <si>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</si>
  <si>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</si>
  <si>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</si>
  <si>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</si>
  <si>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</si>
  <si>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</si>
  <si>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</si>
  <si>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</si>
  <si>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</si>
  <si>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</si>
  <si>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</si>
  <si>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</si>
  <si>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</si>
  <si>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</si>
  <si>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</si>
  <si>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</si>
  <si>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</si>
  <si>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</si>
  <si>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</si>
  <si>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</si>
  <si>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</si>
  <si>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</si>
  <si>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</si>
  <si>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</si>
  <si>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</si>
  <si>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</si>
  <si>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</si>
  <si>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</si>
  <si>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</si>
  <si>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</si>
  <si>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</si>
  <si>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</si>
  <si>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</si>
  <si>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</si>
  <si>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</si>
  <si>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</si>
  <si>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</si>
  <si>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</si>
  <si>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</si>
  <si>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</si>
  <si>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</si>
  <si>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</si>
  <si>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</si>
  <si>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</si>
  <si>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</si>
  <si>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</si>
  <si>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</si>
  <si>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</si>
  <si>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</si>
  <si>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</si>
  <si>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</si>
  <si>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</si>
  <si>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</si>
  <si>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</si>
  <si>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</si>
  <si>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</si>
  <si>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</si>
  <si>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</si>
  <si>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</si>
  <si>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</si>
  <si>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</si>
  <si>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</si>
  <si>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</si>
  <si>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</si>
  <si>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</si>
  <si>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</si>
  <si>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</si>
  <si>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</si>
  <si>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</si>
  <si>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</si>
  <si>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</si>
  <si>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</si>
  <si>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</si>
  <si>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</si>
  <si>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</si>
  <si>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</si>
  <si>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</si>
  <si>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</si>
  <si>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</si>
  <si>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</si>
  <si>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</si>
  <si>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</si>
  <si>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</si>
  <si>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</si>
  <si>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</si>
  <si>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</si>
  <si>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</si>
  <si>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</si>
  <si>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</si>
  <si>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</si>
  <si>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</si>
  <si>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</si>
  <si>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</si>
  <si>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</si>
  <si>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</si>
  <si>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</si>
  <si>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</si>
  <si>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</si>
  <si>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</si>
  <si>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</si>
  <si>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</si>
  <si>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</si>
  <si>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</si>
  <si>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</si>
  <si>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</si>
  <si>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</si>
  <si>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</si>
  <si>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</si>
  <si>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</si>
  <si>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</si>
  <si>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</si>
  <si>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</si>
  <si>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</si>
  <si>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</si>
  <si>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</si>
  <si>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</si>
  <si>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</si>
  <si>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</si>
  <si>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</si>
  <si>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</si>
  <si>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</si>
  <si>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</si>
  <si>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</si>
  <si>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</si>
  <si>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</si>
  <si>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</si>
  <si>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</si>
  <si>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</si>
  <si>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</si>
  <si>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</si>
  <si>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</si>
  <si>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</si>
  <si>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</si>
  <si>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</si>
  <si>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</si>
  <si>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</si>
  <si>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</si>
  <si>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</si>
  <si>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</si>
  <si>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</si>
  <si>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</si>
  <si>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</si>
  <si>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</si>
  <si>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</si>
  <si>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</si>
  <si>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</si>
  <si>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</si>
  <si>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</si>
  <si>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</si>
  <si>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</si>
  <si>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</si>
  <si>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</si>
  <si>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</si>
  <si>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</si>
  <si>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</si>
  <si>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</si>
  <si>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</si>
  <si>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</si>
  <si>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</si>
  <si>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</si>
  <si>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</si>
  <si>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</si>
  <si>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</si>
  <si>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</si>
  <si>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</si>
  <si>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</si>
  <si>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</si>
  <si>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</si>
  <si>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</si>
  <si>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</si>
  <si>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</si>
  <si>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</si>
  <si>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</si>
  <si>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</si>
  <si>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</si>
  <si>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</si>
  <si>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</si>
  <si>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</si>
  <si>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</si>
  <si>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</si>
  <si>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</si>
  <si>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</si>
  <si>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</si>
  <si>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</si>
  <si>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</si>
  <si>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</si>
  <si>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</si>
  <si>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</si>
  <si>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</si>
  <si>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</si>
  <si>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</si>
  <si>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</si>
  <si>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</si>
  <si>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</si>
  <si>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</si>
  <si>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</si>
  <si>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</si>
  <si>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</si>
  <si>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</si>
  <si>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</si>
  <si>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</si>
  <si>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</si>
  <si>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</si>
  <si>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</si>
  <si>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</si>
  <si>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</si>
  <si>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</si>
  <si>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</si>
  <si>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</si>
  <si>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</si>
  <si>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</si>
  <si>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</si>
  <si>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</si>
  <si>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</si>
  <si>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</si>
  <si>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</si>
  <si>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</si>
  <si>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</si>
  <si>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</si>
  <si>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</si>
  <si>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</si>
  <si>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</si>
  <si>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</si>
  <si>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</si>
  <si>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</si>
  <si>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</si>
  <si>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</si>
  <si>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</si>
  <si>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</si>
  <si>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</si>
  <si>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</si>
  <si>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</si>
  <si>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</si>
  <si>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</si>
  <si>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</si>
  <si>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</si>
  <si>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</si>
  <si>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</si>
  <si>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</si>
  <si>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</si>
  <si>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</si>
  <si>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</si>
  <si>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</si>
  <si>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</si>
  <si>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</si>
  <si>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</si>
  <si>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</si>
  <si>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</si>
  <si>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</si>
  <si>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</si>
  <si>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</si>
  <si>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</si>
  <si>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</si>
  <si>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</si>
  <si>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</si>
  <si>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</si>
  <si>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</si>
  <si>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</si>
  <si>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</si>
  <si>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</si>
  <si>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</si>
  <si>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</si>
  <si>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</si>
  <si>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</si>
  <si>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</si>
  <si>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</si>
  <si>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</si>
  <si>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</si>
  <si>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</si>
  <si>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</si>
  <si>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</si>
  <si>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</si>
  <si>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</si>
  <si>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</si>
  <si>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</si>
  <si>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</si>
  <si>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</si>
  <si>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</si>
  <si>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</si>
  <si>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</si>
  <si>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</si>
  <si>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</si>
  <si>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</si>
  <si>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</si>
  <si>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</si>
  <si>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</si>
  <si>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</si>
  <si>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</si>
  <si>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</si>
  <si>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</si>
  <si>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</si>
  <si>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</si>
  <si>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</si>
  <si>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</si>
  <si>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</si>
  <si>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</si>
  <si>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</si>
  <si>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</si>
  <si>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</si>
  <si>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</si>
  <si>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</si>
  <si>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</si>
  <si>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</si>
  <si>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</si>
  <si>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</si>
  <si>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</si>
  <si>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</si>
  <si>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</si>
  <si>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</si>
  <si>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</si>
  <si>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</si>
  <si>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</si>
  <si>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</si>
  <si>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</si>
  <si>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</si>
  <si>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</si>
  <si>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</si>
  <si>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</si>
  <si>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</si>
  <si>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</si>
  <si>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</si>
  <si>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</si>
  <si>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</si>
  <si>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</si>
  <si>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</si>
  <si>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</si>
  <si>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</si>
  <si>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</si>
  <si>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</si>
  <si>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</si>
  <si>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</si>
  <si>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</si>
  <si>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</si>
  <si>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</si>
  <si>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</si>
  <si>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</si>
  <si>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</si>
  <si>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</si>
  <si>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</si>
  <si>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</si>
  <si>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</si>
  <si>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</si>
  <si>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</si>
  <si>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</si>
  <si>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</si>
  <si>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</si>
  <si>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</si>
  <si>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</si>
  <si>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</si>
  <si>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</si>
  <si>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</si>
  <si>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</si>
  <si>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</si>
  <si>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</si>
  <si>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</si>
  <si>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</si>
  <si>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</si>
  <si>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</si>
  <si>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</si>
  <si>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</si>
  <si>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</si>
  <si>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</si>
  <si>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</si>
  <si>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</si>
  <si>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</si>
  <si>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</si>
  <si>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</si>
  <si>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</si>
  <si>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</si>
  <si>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</si>
  <si>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</si>
  <si>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</si>
  <si>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</si>
  <si>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</si>
  <si>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</si>
  <si>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</si>
  <si>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</si>
  <si>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</si>
  <si>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</si>
  <si>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</si>
  <si>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</si>
  <si>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</si>
  <si>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</si>
  <si>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</si>
  <si>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</si>
  <si>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</si>
  <si>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</si>
  <si>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</si>
  <si>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</si>
  <si>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</si>
  <si>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</si>
  <si>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</si>
  <si>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</si>
  <si>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</si>
  <si>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</si>
  <si>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</si>
  <si>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</si>
  <si>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</si>
  <si>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</si>
  <si>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</si>
  <si>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</si>
  <si>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</si>
  <si>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</si>
  <si>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</si>
  <si>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</si>
  <si>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</si>
  <si>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</si>
  <si>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</si>
  <si>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</si>
  <si>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</si>
  <si>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</si>
  <si>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</si>
  <si>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</si>
  <si>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</si>
  <si>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</si>
  <si>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</si>
  <si>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</si>
  <si>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</si>
  <si>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</si>
  <si>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</si>
  <si>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</si>
  <si>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</si>
  <si>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</si>
  <si>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</si>
  <si>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</si>
  <si>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</si>
  <si>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</si>
  <si>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</si>
  <si>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</si>
  <si>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</si>
  <si>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</si>
  <si>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</si>
  <si>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</si>
  <si>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</si>
  <si>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</si>
  <si>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</si>
  <si>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</si>
  <si>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</si>
  <si>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</si>
  <si>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</si>
  <si>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</si>
  <si>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</si>
  <si>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</si>
  <si>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</si>
  <si>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</si>
  <si>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</si>
  <si>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</si>
  <si>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</si>
  <si>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</si>
  <si>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</si>
  <si>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</si>
  <si>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</si>
  <si>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</si>
  <si>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</si>
  <si>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</si>
  <si>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</si>
  <si>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</si>
  <si>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</si>
  <si>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</si>
  <si>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</si>
  <si>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</si>
  <si>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</si>
  <si>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</si>
  <si>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</si>
  <si>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</si>
  <si>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</si>
  <si>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</si>
  <si>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</si>
  <si>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</si>
  <si>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</si>
  <si>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</si>
  <si>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</si>
  <si>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</si>
  <si>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</si>
  <si>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</si>
  <si>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</si>
  <si>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</si>
  <si>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</si>
  <si>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</si>
  <si>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</si>
  <si>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</si>
  <si>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</si>
  <si>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</si>
  <si>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</si>
  <si>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</si>
  <si>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</si>
  <si>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</si>
  <si>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</si>
  <si>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</si>
  <si>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</si>
  <si>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</si>
  <si>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</si>
  <si>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</si>
  <si>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</si>
  <si>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</si>
  <si>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</si>
  <si>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</si>
  <si>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</si>
  <si>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</si>
  <si>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</si>
  <si>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</si>
  <si>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</si>
  <si>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</si>
  <si>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</si>
  <si>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</si>
  <si>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</si>
  <si>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</si>
  <si>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</si>
  <si>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</si>
  <si>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</si>
  <si>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</si>
  <si>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</si>
  <si>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</si>
  <si>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</si>
  <si>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</si>
  <si>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</si>
  <si>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</si>
  <si>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</si>
  <si>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</si>
  <si>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</si>
  <si>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</si>
  <si>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</si>
  <si>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</si>
  <si>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</si>
  <si>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</si>
  <si>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</si>
  <si>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</si>
  <si>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</si>
  <si>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</si>
  <si>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</si>
  <si>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</si>
  <si>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</si>
  <si>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</si>
  <si>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</si>
  <si>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</si>
  <si>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</si>
  <si>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</si>
  <si>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</si>
  <si>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</si>
  <si>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</si>
  <si>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</si>
  <si>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</si>
  <si>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</si>
  <si>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</si>
  <si>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</si>
  <si>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</si>
  <si>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</si>
  <si>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</si>
  <si>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</si>
  <si>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</si>
  <si>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</si>
  <si>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</si>
  <si>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</si>
  <si>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</si>
  <si>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</si>
  <si>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</si>
  <si>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</si>
  <si>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</si>
  <si>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</si>
  <si>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</si>
  <si>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</si>
  <si>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</si>
  <si>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</si>
  <si>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</si>
  <si>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</si>
  <si>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</si>
  <si>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</si>
  <si>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</si>
  <si>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</si>
  <si>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</si>
  <si>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</si>
  <si>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</si>
  <si>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</si>
  <si>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</si>
  <si>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</si>
  <si>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</si>
  <si>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</si>
  <si>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</si>
  <si>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</si>
  <si>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</si>
  <si>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</si>
  <si>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</si>
  <si>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</si>
  <si>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</si>
  <si>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</si>
  <si>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</si>
  <si>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</si>
  <si>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</si>
  <si>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</si>
  <si>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</si>
  <si>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</si>
  <si>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</si>
  <si>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</si>
  <si>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</si>
  <si>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</si>
  <si>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</si>
  <si>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</si>
  <si>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</si>
  <si>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</si>
  <si>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</si>
  <si>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</si>
  <si>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</si>
  <si>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</si>
  <si>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</si>
  <si>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</si>
  <si>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</si>
  <si>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</si>
  <si>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</si>
  <si>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</si>
  <si>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</si>
  <si>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</si>
  <si>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</si>
  <si>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</si>
  <si>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</si>
  <si>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</si>
  <si>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</si>
  <si>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</si>
  <si>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</si>
  <si>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</si>
  <si>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</si>
  <si>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</si>
  <si>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</si>
  <si>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</si>
  <si>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</si>
  <si>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</si>
  <si>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</si>
  <si>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</si>
  <si>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</si>
  <si>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</si>
  <si>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</si>
  <si>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</si>
  <si>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</si>
  <si>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</si>
  <si>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</si>
  <si>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</si>
  <si>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</si>
  <si>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</si>
  <si>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</si>
  <si>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</si>
  <si>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</si>
  <si>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</si>
  <si>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</si>
  <si>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</si>
  <si>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</si>
  <si>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</si>
  <si>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</si>
  <si>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</si>
  <si>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</si>
  <si>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</si>
  <si>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</si>
  <si>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</si>
  <si>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</si>
  <si>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</si>
  <si>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</si>
  <si>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</si>
  <si>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</si>
  <si>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</si>
  <si>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</si>
  <si>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</si>
  <si>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</si>
  <si>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</si>
  <si>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</si>
  <si>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</si>
  <si>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</si>
  <si>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</si>
  <si>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</si>
  <si>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</si>
  <si>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</si>
  <si>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</si>
  <si>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</si>
  <si>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</si>
  <si>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</si>
  <si>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</si>
  <si>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</si>
  <si>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</si>
  <si>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</si>
  <si>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</si>
  <si>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</si>
  <si>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</si>
  <si>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</si>
  <si>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</si>
  <si>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</si>
  <si>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</si>
  <si>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</si>
  <si>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</si>
  <si>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</si>
  <si>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</si>
  <si>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</si>
  <si>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</si>
  <si>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</si>
  <si>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</si>
  <si>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</si>
  <si>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</si>
  <si>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</si>
  <si>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</si>
  <si>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</si>
  <si>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</si>
  <si>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</si>
  <si>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</si>
  <si>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</si>
  <si>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</si>
  <si>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</si>
  <si>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</si>
  <si>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</si>
  <si>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</si>
  <si>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</si>
  <si>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</si>
  <si>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</si>
  <si>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</si>
  <si>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</si>
  <si>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</si>
  <si>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</si>
  <si>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</si>
  <si>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</si>
  <si>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</si>
  <si>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</si>
  <si>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</si>
  <si>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</si>
  <si>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</si>
  <si>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</si>
  <si>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</si>
  <si>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</si>
  <si>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</si>
  <si>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</si>
  <si>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</si>
  <si>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</si>
  <si>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</si>
  <si>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</si>
  <si>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</si>
  <si>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</si>
  <si>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</si>
  <si>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</si>
  <si>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</si>
  <si>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</si>
  <si>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</si>
  <si>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</si>
  <si>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</si>
  <si>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</si>
  <si>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</si>
  <si>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</si>
  <si>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</si>
  <si>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</si>
  <si>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</si>
  <si>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</si>
  <si>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</si>
  <si>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</si>
  <si>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</si>
  <si>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</si>
  <si>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</si>
  <si>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</si>
  <si>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</si>
  <si>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</si>
  <si>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</si>
  <si>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</si>
  <si>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</si>
  <si>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</si>
  <si>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</si>
  <si>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</si>
  <si>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</si>
  <si>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</si>
  <si>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</si>
  <si>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</si>
  <si>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</si>
  <si>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</si>
  <si>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</si>
  <si>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</si>
  <si>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</si>
  <si>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</si>
  <si>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</si>
  <si>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</si>
  <si>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</si>
  <si>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</si>
  <si>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</si>
  <si>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</si>
  <si>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</si>
  <si>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</si>
  <si>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</si>
  <si>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</si>
  <si>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</si>
  <si>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</si>
  <si>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</si>
  <si>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</si>
  <si>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</si>
  <si>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</si>
  <si>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</si>
  <si>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</si>
  <si>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</si>
  <si>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</si>
  <si>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</si>
  <si>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</si>
  <si>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</si>
  <si>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</si>
  <si>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</si>
  <si>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</si>
  <si>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</si>
  <si>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</si>
  <si>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</si>
  <si>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</si>
  <si>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</si>
  <si>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</si>
  <si>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</si>
  <si>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</si>
  <si>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</si>
  <si>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</si>
  <si>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</si>
  <si>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</si>
  <si>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</si>
  <si>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</si>
  <si>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</si>
  <si>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</si>
  <si>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</si>
  <si>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</si>
  <si>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</si>
  <si>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</si>
  <si>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</si>
  <si>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</si>
  <si>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</si>
  <si>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</si>
  <si>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</si>
  <si>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</si>
  <si>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</si>
  <si>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</si>
  <si>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</si>
  <si>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</si>
  <si>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</si>
  <si>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</si>
  <si>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</si>
  <si>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</si>
  <si>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</si>
  <si>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</si>
  <si>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</si>
  <si>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</si>
  <si>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</si>
  <si>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</si>
  <si>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</si>
  <si>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</si>
  <si>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</si>
  <si>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</si>
  <si>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</si>
  <si>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</si>
  <si>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</si>
  <si>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</si>
  <si>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</si>
  <si>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</si>
  <si>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</si>
  <si>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</si>
  <si>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</si>
  <si>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</si>
  <si>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</si>
  <si>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</si>
  <si>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</si>
  <si>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</si>
  <si>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</si>
  <si>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</si>
  <si>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</si>
  <si>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</si>
  <si>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</si>
  <si>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</si>
  <si>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</si>
  <si>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</si>
  <si>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</si>
  <si>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</si>
  <si>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</si>
  <si>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</si>
  <si>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</si>
  <si>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</si>
  <si>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</si>
  <si>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</si>
  <si>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</si>
  <si>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</si>
  <si>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</si>
  <si>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</si>
  <si>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</si>
  <si>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</si>
  <si>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</si>
  <si>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</si>
  <si>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</si>
  <si>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</si>
  <si>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</si>
  <si>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</si>
  <si>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</si>
  <si>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</si>
  <si>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</si>
  <si>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</si>
  <si>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</si>
  <si>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</si>
  <si>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</si>
  <si>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</si>
  <si>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</si>
  <si>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</si>
  <si>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</si>
  <si>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</si>
  <si>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</si>
  <si>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</si>
  <si>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</si>
  <si>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</si>
  <si>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</si>
  <si>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</si>
  <si>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</si>
  <si>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</si>
  <si>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</si>
  <si>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</si>
  <si>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</si>
  <si>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</si>
  <si>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</si>
  <si>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</si>
  <si>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</si>
  <si>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</si>
  <si>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</si>
  <si>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</si>
  <si>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</si>
  <si>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</si>
  <si>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</si>
  <si>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</si>
  <si>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</si>
  <si>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</si>
  <si>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</si>
  <si>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</si>
  <si>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</si>
  <si>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</si>
  <si>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</si>
  <si>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</si>
  <si>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</si>
  <si>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</si>
  <si>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</si>
  <si>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</si>
  <si>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</si>
  <si>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</si>
  <si>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</si>
  <si>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</si>
  <si>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</si>
  <si>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</si>
  <si>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</si>
  <si>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</si>
  <si>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</si>
  <si>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</si>
  <si>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</si>
  <si>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</si>
  <si>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</si>
  <si>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</si>
  <si>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</si>
  <si>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</si>
  <si>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</si>
  <si>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</si>
  <si>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</si>
  <si>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</si>
  <si>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</si>
  <si>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</si>
  <si>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</si>
  <si>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</si>
  <si>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</si>
  <si>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</si>
  <si>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</si>
  <si>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</si>
  <si>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</si>
  <si>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</si>
  <si>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</si>
  <si>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</si>
  <si>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</si>
  <si>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</si>
  <si>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</si>
  <si>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</si>
  <si>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</si>
  <si>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</si>
  <si>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</si>
  <si>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</si>
  <si>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</si>
  <si>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</si>
  <si>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</si>
  <si>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</si>
  <si>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</si>
  <si>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</si>
  <si>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</si>
  <si>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</si>
  <si>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</si>
  <si>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</si>
  <si>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</si>
  <si>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</si>
  <si>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</si>
  <si>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</si>
  <si>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</si>
  <si>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</si>
  <si>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</si>
  <si>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</si>
  <si>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</si>
  <si>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</si>
  <si>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</si>
  <si>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</si>
  <si>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</si>
  <si>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</si>
  <si>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</si>
  <si>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</si>
  <si>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</si>
  <si>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</si>
  <si>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</si>
  <si>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</si>
  <si>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</si>
  <si>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</si>
  <si>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</si>
  <si>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</si>
  <si>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</si>
  <si>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</si>
  <si>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</si>
  <si>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</si>
  <si>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</si>
  <si>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</si>
  <si>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</si>
  <si>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</si>
  <si>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</si>
  <si>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</si>
  <si>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</si>
  <si>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</si>
  <si>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</si>
  <si>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</si>
  <si>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</si>
  <si>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</si>
  <si>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</si>
  <si>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</si>
  <si>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</si>
  <si>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</si>
  <si>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</si>
  <si>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</si>
  <si>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</si>
  <si>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</si>
  <si>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</si>
  <si>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</si>
  <si>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</si>
  <si>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</si>
  <si>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</si>
  <si>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</si>
  <si>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</si>
  <si>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</si>
  <si>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</si>
  <si>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</si>
  <si>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</si>
  <si>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</si>
  <si>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</si>
  <si>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</si>
  <si>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</si>
  <si>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</si>
  <si>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</si>
  <si>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</si>
  <si>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</si>
  <si>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</si>
  <si>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</si>
  <si>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</si>
  <si>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</si>
  <si>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</si>
  <si>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</si>
  <si>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</si>
  <si>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</si>
  <si>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</si>
  <si>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</si>
  <si>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</si>
  <si>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</si>
  <si>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</si>
  <si>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</si>
  <si>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</si>
  <si>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</si>
  <si>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</si>
  <si>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</si>
  <si>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</si>
  <si>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</si>
  <si>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</si>
  <si>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</si>
  <si>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</si>
  <si>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</si>
  <si>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</si>
  <si>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</si>
  <si>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</si>
  <si>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</si>
  <si>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</si>
  <si>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</si>
  <si>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</si>
  <si>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</si>
  <si>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</si>
  <si>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</si>
  <si>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</si>
  <si>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</si>
  <si>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</si>
  <si>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</si>
  <si>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</si>
  <si>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</si>
  <si>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</si>
  <si>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</si>
  <si>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</si>
  <si>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</si>
  <si>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</si>
  <si>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</si>
  <si>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</si>
  <si>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</si>
  <si>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</si>
  <si>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</si>
  <si>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</si>
  <si>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</si>
  <si>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</si>
  <si>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</si>
  <si>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</si>
  <si>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</si>
  <si>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</si>
  <si>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</si>
  <si>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</si>
  <si>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</si>
  <si>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</si>
  <si>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</si>
  <si>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</si>
  <si>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</si>
  <si>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</si>
  <si>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</si>
  <si>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</si>
  <si>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</si>
  <si>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</si>
  <si>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</si>
  <si>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</si>
  <si>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</si>
  <si>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</si>
  <si>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</si>
  <si>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</si>
  <si>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</si>
  <si>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</si>
  <si>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</si>
  <si>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</si>
  <si>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</si>
  <si>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</si>
  <si>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</si>
  <si>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</si>
  <si>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</si>
  <si>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</si>
  <si>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</si>
  <si>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</si>
  <si>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</si>
  <si>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</si>
  <si>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</si>
  <si>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</si>
  <si>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</si>
  <si>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</si>
  <si>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</si>
  <si>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</si>
  <si>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</si>
  <si>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</si>
  <si>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</si>
  <si>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</si>
  <si>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</si>
  <si>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</si>
  <si>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</si>
  <si>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</si>
  <si>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</si>
  <si>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</si>
  <si>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</si>
  <si>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</si>
  <si>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</si>
  <si>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</si>
  <si>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</si>
  <si>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</si>
  <si>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</si>
  <si>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</si>
  <si>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</si>
  <si>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</si>
  <si>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</si>
  <si>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</si>
  <si>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</si>
  <si>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</si>
  <si>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</si>
  <si>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</si>
  <si>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</si>
  <si>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</si>
  <si>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</si>
  <si>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</si>
  <si>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</si>
  <si>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</si>
  <si>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</si>
  <si>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</si>
  <si>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</si>
  <si>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</si>
  <si>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</si>
  <si>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</si>
  <si>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</si>
  <si>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</si>
  <si>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</si>
  <si>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</si>
  <si>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</si>
  <si>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</si>
  <si>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</si>
  <si>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</si>
  <si>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</si>
  <si>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</si>
  <si>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</si>
  <si>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</si>
  <si>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</si>
  <si>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</si>
  <si>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</si>
  <si>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</si>
  <si>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</si>
  <si>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</si>
  <si>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</si>
  <si>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</si>
  <si>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</si>
  <si>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</si>
  <si>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</si>
  <si>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</si>
  <si>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</si>
  <si>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</si>
  <si>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</si>
  <si>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</si>
  <si>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</si>
  <si>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</si>
  <si>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</si>
  <si>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</si>
  <si>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</si>
  <si>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</si>
  <si>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</si>
  <si>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</si>
  <si>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</si>
  <si>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</si>
  <si>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</si>
  <si>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</si>
  <si>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</si>
  <si>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</si>
  <si>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</si>
  <si>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</si>
  <si>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</si>
  <si>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</si>
  <si>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</si>
  <si>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</si>
  <si>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</si>
  <si>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</si>
  <si>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</si>
  <si>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</si>
  <si>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</si>
  <si>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</si>
  <si>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</si>
  <si>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</si>
  <si>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</si>
  <si>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</si>
  <si>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</si>
  <si>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</si>
  <si>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</si>
  <si>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</si>
  <si>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</si>
  <si>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</si>
  <si>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</si>
  <si>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</si>
  <si>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</si>
  <si>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</si>
  <si>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</si>
  <si>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</si>
  <si>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</si>
  <si>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</si>
  <si>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</si>
  <si>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</si>
  <si>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</si>
  <si>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</si>
  <si>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</si>
  <si>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</si>
  <si>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</si>
  <si>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</si>
  <si>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</si>
  <si>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</si>
  <si>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</si>
  <si>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</si>
  <si>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</si>
  <si>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</si>
  <si>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</si>
  <si>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</si>
  <si>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</si>
  <si>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</si>
  <si>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</si>
  <si>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</si>
  <si>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</si>
  <si>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</si>
  <si>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</si>
  <si>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</si>
  <si>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</si>
  <si>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</si>
  <si>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</si>
  <si>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</si>
  <si>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</si>
  <si>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</si>
  <si>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</si>
  <si>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</si>
  <si>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</si>
  <si>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</si>
  <si>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</si>
  <si>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</si>
  <si>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</si>
  <si>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</si>
  <si>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</si>
  <si>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</si>
  <si>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</si>
  <si>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</si>
  <si>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</si>
  <si>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</si>
  <si>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</si>
  <si>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</si>
  <si>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</si>
  <si>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</si>
  <si>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</si>
  <si>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</si>
  <si>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</si>
  <si>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</si>
  <si>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</si>
  <si>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</si>
  <si>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</si>
  <si>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</si>
  <si>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</si>
  <si>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</si>
  <si>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</si>
  <si>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</si>
  <si>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</si>
  <si>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</si>
  <si>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</si>
  <si>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</si>
  <si>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</si>
  <si>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</si>
  <si>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</si>
  <si>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</si>
  <si>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</si>
  <si>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</si>
  <si>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</si>
  <si>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</si>
  <si>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</si>
  <si>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</si>
  <si>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</si>
  <si>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</si>
  <si>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</si>
  <si>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</si>
  <si>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</si>
  <si>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</si>
  <si>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</si>
  <si>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</si>
  <si>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</si>
  <si>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</si>
  <si>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</si>
  <si>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</si>
  <si>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</si>
  <si>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</si>
  <si>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</si>
  <si>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</si>
  <si>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</si>
  <si>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</si>
  <si>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</si>
  <si>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</si>
  <si>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</si>
  <si>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</si>
  <si>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</si>
  <si>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</si>
  <si>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</si>
  <si>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</si>
  <si>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</si>
  <si>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</si>
  <si>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</si>
  <si>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</si>
  <si>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</si>
  <si>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</si>
  <si>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</si>
  <si>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</si>
  <si>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</si>
  <si>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</si>
  <si>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</si>
  <si>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</si>
  <si>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</si>
  <si>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</si>
  <si>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</si>
  <si>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</si>
  <si>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</si>
  <si>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</si>
  <si>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</si>
  <si>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</si>
  <si>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</si>
  <si>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</si>
  <si>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</si>
  <si>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</si>
  <si>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</si>
  <si>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</si>
  <si>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</si>
  <si>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</si>
  <si>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</si>
  <si>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</si>
  <si>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</si>
  <si>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</si>
  <si>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</si>
  <si>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</si>
  <si>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</si>
  <si>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</si>
  <si>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</si>
  <si>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</si>
  <si>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</si>
  <si>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</si>
  <si>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</si>
  <si>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</si>
  <si>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</si>
  <si>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</si>
  <si>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</si>
  <si>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</si>
  <si>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</si>
  <si>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</si>
  <si>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</si>
  <si>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</si>
  <si>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</si>
  <si>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</si>
  <si>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</si>
  <si>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</si>
  <si>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</si>
  <si>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</si>
  <si>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</si>
  <si>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</si>
  <si>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</si>
  <si>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</si>
  <si>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</si>
  <si>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</si>
  <si>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</si>
  <si>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</si>
  <si>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</si>
  <si>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</si>
  <si>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</si>
  <si>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</si>
  <si>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</si>
  <si>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</si>
  <si>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</si>
  <si>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</si>
  <si>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</si>
  <si>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</si>
  <si>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</si>
  <si>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</si>
  <si>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</si>
  <si>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</si>
  <si>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</si>
  <si>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</si>
  <si>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</si>
  <si>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</si>
  <si>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</si>
  <si>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</si>
  <si>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</si>
  <si>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</si>
  <si>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</si>
  <si>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</si>
  <si>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</si>
  <si>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</si>
  <si>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</si>
  <si>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</si>
  <si>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</si>
  <si>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</si>
  <si>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</si>
  <si>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</si>
  <si>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</si>
  <si>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</si>
  <si>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</si>
  <si>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</si>
  <si>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</si>
  <si>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</si>
  <si>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</si>
  <si>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</si>
  <si>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</si>
  <si>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</si>
  <si>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</si>
  <si>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</si>
  <si>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</si>
  <si>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</si>
  <si>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</si>
  <si>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</si>
  <si>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</si>
  <si>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</si>
  <si>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</si>
  <si>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</si>
  <si>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</si>
  <si>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</si>
  <si>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</si>
  <si>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</si>
  <si>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</si>
  <si>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</si>
  <si>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</si>
  <si>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</si>
  <si>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</si>
  <si>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</si>
  <si>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</si>
  <si>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</si>
  <si>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</si>
  <si>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</si>
  <si>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</si>
  <si>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</si>
  <si>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</si>
  <si>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</si>
  <si>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</si>
  <si>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</si>
  <si>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</si>
  <si>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</si>
  <si>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</si>
  <si>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</si>
  <si>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</si>
  <si>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</si>
  <si>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</si>
  <si>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</si>
  <si>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</si>
  <si>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</si>
  <si>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</si>
  <si>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</si>
  <si>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</si>
  <si>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</si>
  <si>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</si>
  <si>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</si>
  <si>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</si>
  <si>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</si>
  <si>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</si>
  <si>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</si>
  <si>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</si>
  <si>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</si>
  <si>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</si>
  <si>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</si>
  <si>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</si>
  <si>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</si>
  <si>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</si>
  <si>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</si>
  <si>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</si>
  <si>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</si>
  <si>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</si>
  <si>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</si>
  <si>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</si>
  <si>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</si>
  <si>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</si>
  <si>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</si>
  <si>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</si>
  <si>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</si>
  <si>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</si>
  <si>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</si>
  <si>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</si>
  <si>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</si>
  <si>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</si>
  <si>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</si>
  <si>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</si>
  <si>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</si>
  <si>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</si>
  <si>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</si>
  <si>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</si>
  <si>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</si>
  <si>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</si>
  <si>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</si>
  <si>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</si>
  <si>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</si>
  <si>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</si>
  <si>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</si>
  <si>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</si>
  <si>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</si>
  <si>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</si>
  <si>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</si>
  <si>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</si>
  <si>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</si>
  <si>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</si>
  <si>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</si>
  <si>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</si>
  <si>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</si>
  <si>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</si>
  <si>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</si>
  <si>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</si>
  <si>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</si>
  <si>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</si>
  <si>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</si>
  <si>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</si>
  <si>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</si>
  <si>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</si>
  <si>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</si>
  <si>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</si>
  <si>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</si>
  <si>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</si>
  <si>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</si>
  <si>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</si>
  <si>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</si>
  <si>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</si>
  <si>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</si>
  <si>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</si>
  <si>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</si>
  <si>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</si>
  <si>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</si>
  <si>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</si>
  <si>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</si>
  <si>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</si>
  <si>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</si>
  <si>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</si>
  <si>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</si>
  <si>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</si>
  <si>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</si>
  <si>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</si>
  <si>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</si>
  <si>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</si>
  <si>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</si>
  <si>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</si>
  <si>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</si>
  <si>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</si>
  <si>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</si>
  <si>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</si>
  <si>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</si>
  <si>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</si>
  <si>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</si>
  <si>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</si>
  <si>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</si>
  <si>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</si>
  <si>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</si>
  <si>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</si>
  <si>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</si>
  <si>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</si>
  <si>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</si>
  <si>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</si>
  <si>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</si>
  <si>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</si>
  <si>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</si>
  <si>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</si>
  <si>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</si>
  <si>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</si>
  <si>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</si>
  <si>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</si>
  <si>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</si>
  <si>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</si>
  <si>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</si>
  <si>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</si>
  <si>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</si>
  <si>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</si>
  <si>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</si>
  <si>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</si>
  <si>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</si>
  <si>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</si>
  <si>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</si>
  <si>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</si>
  <si>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</si>
  <si>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</si>
  <si>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</si>
  <si>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</si>
  <si>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</si>
  <si>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</si>
  <si>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</si>
  <si>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</si>
  <si>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</si>
  <si>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</si>
  <si>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</si>
  <si>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</si>
  <si>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</si>
  <si>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</si>
  <si>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</si>
  <si>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</si>
  <si>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</si>
  <si>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</si>
  <si>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</si>
  <si>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</si>
  <si>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</si>
  <si>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</si>
  <si>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</si>
  <si>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</si>
  <si>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</si>
  <si>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</si>
  <si>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</si>
  <si>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</si>
  <si>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</si>
  <si>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</si>
  <si>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</si>
  <si>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</si>
  <si>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</si>
  <si>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</si>
  <si>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</si>
  <si>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</si>
  <si>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</si>
  <si>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</si>
  <si>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</si>
  <si>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</si>
  <si>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</si>
  <si>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</si>
  <si>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</si>
  <si>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</si>
  <si>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</si>
  <si>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</si>
  <si>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</si>
  <si>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</si>
  <si>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</si>
  <si>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</si>
  <si>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</si>
  <si>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</si>
  <si>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</si>
  <si>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</si>
  <si>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</si>
  <si>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</si>
  <si>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</si>
  <si>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</si>
  <si>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</si>
  <si>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</si>
  <si>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</si>
  <si>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</si>
  <si>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</si>
  <si>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</si>
  <si>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</si>
  <si>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</si>
  <si>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</si>
  <si>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</si>
  <si>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</si>
  <si>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</si>
  <si>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</si>
  <si>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</si>
  <si>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</si>
  <si>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</si>
  <si>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</si>
  <si>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</si>
  <si>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</si>
  <si>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</si>
  <si>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</si>
  <si>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</si>
  <si>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</si>
  <si>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</si>
  <si>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</si>
  <si>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</si>
  <si>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</si>
  <si>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</si>
  <si>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</si>
  <si>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</si>
  <si>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</si>
  <si>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</si>
  <si>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</si>
  <si>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</si>
  <si>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</si>
  <si>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</si>
  <si>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</si>
  <si>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</si>
  <si>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</si>
  <si>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</si>
  <si>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</si>
  <si>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</si>
  <si>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</si>
  <si>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</si>
  <si>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</si>
  <si>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</si>
  <si>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</si>
  <si>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</si>
  <si>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</si>
  <si>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</si>
  <si>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</si>
  <si>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</si>
  <si>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</si>
  <si>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</si>
  <si>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</si>
  <si>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</si>
  <si>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</si>
  <si>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</si>
  <si>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</si>
  <si>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</si>
  <si>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</si>
  <si>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</si>
  <si>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</si>
  <si>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</si>
  <si>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</si>
  <si>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</si>
  <si>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</si>
  <si>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</si>
  <si>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</si>
  <si>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</si>
  <si>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</si>
  <si>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</si>
  <si>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</si>
  <si>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</si>
  <si>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</si>
  <si>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</si>
  <si>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</si>
  <si>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</si>
  <si>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</si>
  <si>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</si>
  <si>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</si>
  <si>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</si>
  <si>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</si>
  <si>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</si>
  <si>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</si>
  <si>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</si>
  <si>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</si>
  <si>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</si>
  <si>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</si>
  <si>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</si>
  <si>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</si>
  <si>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</si>
  <si>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</si>
  <si>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</si>
  <si>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</si>
  <si>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</si>
  <si>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</si>
  <si>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</si>
  <si>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</si>
  <si>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</si>
  <si>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</si>
  <si>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</si>
  <si>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</si>
  <si>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</si>
  <si>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</si>
  <si>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</si>
  <si>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</si>
  <si>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</si>
  <si>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</si>
  <si>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</si>
  <si>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</si>
  <si>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</si>
  <si>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</si>
  <si>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</si>
  <si>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</si>
  <si>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</si>
  <si>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</si>
  <si>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</si>
  <si>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</si>
  <si>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</si>
  <si>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</si>
  <si>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</si>
  <si>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</si>
  <si>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</si>
  <si>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</si>
  <si>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</si>
  <si>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</si>
  <si>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</si>
  <si>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</si>
  <si>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</si>
  <si>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</si>
  <si>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</si>
  <si>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</si>
  <si>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</si>
  <si>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</si>
  <si>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</si>
  <si>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</si>
  <si>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</si>
  <si>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</si>
  <si>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</si>
  <si>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</si>
  <si>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</si>
  <si>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</si>
  <si>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</si>
  <si>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</si>
  <si>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</si>
  <si>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</si>
  <si>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</si>
  <si>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</si>
  <si>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</si>
  <si>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</si>
  <si>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</si>
  <si>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</si>
  <si>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</si>
  <si>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</si>
  <si>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</si>
  <si>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</si>
  <si>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</si>
  <si>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</si>
  <si>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</si>
  <si>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</si>
  <si>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</si>
  <si>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</si>
  <si>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</si>
  <si>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</si>
  <si>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</si>
  <si>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</si>
  <si>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</si>
  <si>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</si>
  <si>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</si>
  <si>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</si>
  <si>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</si>
  <si>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</si>
  <si>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</si>
  <si>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</si>
  <si>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</si>
  <si>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</si>
  <si>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</si>
  <si>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</si>
  <si>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</si>
  <si>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</si>
  <si>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</si>
  <si>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</si>
  <si>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</si>
  <si>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</si>
  <si>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</si>
  <si>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</si>
  <si>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</si>
  <si>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</si>
  <si>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</si>
  <si>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</si>
  <si>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</si>
  <si>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</si>
  <si>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</si>
  <si>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</si>
  <si>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</si>
  <si>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</si>
  <si>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</si>
  <si>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</si>
  <si>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</si>
  <si>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</si>
  <si>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</si>
  <si>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</si>
  <si>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</si>
  <si>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</si>
  <si>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</si>
  <si>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</si>
  <si>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</si>
  <si>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</si>
  <si>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</si>
  <si>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</si>
  <si>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</si>
  <si>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</si>
  <si>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</si>
  <si>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</si>
  <si>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</si>
  <si>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</si>
  <si>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</si>
  <si>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</si>
  <si>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</si>
  <si>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</si>
  <si>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</si>
  <si>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</si>
  <si>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</si>
  <si>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</si>
  <si>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</si>
  <si>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</si>
  <si>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</si>
  <si>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</si>
  <si>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</si>
  <si>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</si>
  <si>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</si>
  <si>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</si>
  <si>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</si>
  <si>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</si>
  <si>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</si>
  <si>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</si>
  <si>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</si>
  <si>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</si>
  <si>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</si>
  <si>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</si>
  <si>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</si>
  <si>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</si>
  <si>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</si>
  <si>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</si>
  <si>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</si>
  <si>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</si>
  <si>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</si>
  <si>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</si>
  <si>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</si>
  <si>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</si>
  <si>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</si>
  <si>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</si>
  <si>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</si>
  <si>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</si>
  <si>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</si>
  <si>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</si>
  <si>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</si>
  <si>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</si>
  <si>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</si>
  <si>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</si>
  <si>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</si>
  <si>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</si>
  <si>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</si>
  <si>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</si>
  <si>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</si>
  <si>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</si>
  <si>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</si>
  <si>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</si>
  <si>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</si>
  <si>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</si>
  <si>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</si>
  <si>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</si>
  <si>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</si>
  <si>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</si>
  <si>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</si>
  <si>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</si>
  <si>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</si>
  <si>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</si>
  <si>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</si>
  <si>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</si>
  <si>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</si>
  <si>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</si>
  <si>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</si>
  <si>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</si>
  <si>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</si>
  <si>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</si>
  <si>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</si>
  <si>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</si>
  <si>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</si>
  <si>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</si>
  <si>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</si>
  <si>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</si>
  <si>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</si>
  <si>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</si>
  <si>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</si>
  <si>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</si>
  <si>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</si>
  <si>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</si>
  <si>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</si>
  <si>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</si>
  <si>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</si>
  <si>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</si>
  <si>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</si>
  <si>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</si>
  <si>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</si>
  <si>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</si>
  <si>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</si>
  <si>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</si>
  <si>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</si>
  <si>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</si>
  <si>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</si>
  <si>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</si>
  <si>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</si>
  <si>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</si>
  <si>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</si>
  <si>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</si>
  <si>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</si>
  <si>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</si>
  <si>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</si>
  <si>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</si>
  <si>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</si>
  <si>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</si>
  <si>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</si>
  <si>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</si>
  <si>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</si>
  <si>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</si>
  <si>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</si>
  <si>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</si>
  <si>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</si>
  <si>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</si>
  <si>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</si>
  <si>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</si>
  <si>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</si>
  <si>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</si>
  <si>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</si>
  <si>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</si>
  <si>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</si>
  <si>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</si>
  <si>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</si>
  <si>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</si>
  <si>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</si>
  <si>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</si>
  <si>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</si>
  <si>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</si>
  <si>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</si>
  <si>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</si>
  <si>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</si>
  <si>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</si>
  <si>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</si>
  <si>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</si>
  <si>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</si>
  <si>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</si>
  <si>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</si>
  <si>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</si>
  <si>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</si>
  <si>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</si>
  <si>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</si>
  <si>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</si>
  <si>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</si>
  <si>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</si>
  <si>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</si>
  <si>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</si>
  <si>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</si>
  <si>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</si>
  <si>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</si>
  <si>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</si>
  <si>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</si>
  <si>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</si>
  <si>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</si>
  <si>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</si>
  <si>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</si>
  <si>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</si>
  <si>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</si>
  <si>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</si>
  <si>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</si>
  <si>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</si>
  <si>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</si>
  <si>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</si>
  <si>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</si>
  <si>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</si>
  <si>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</si>
  <si>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</si>
  <si>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</si>
  <si>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</si>
  <si>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</si>
  <si>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</si>
  <si>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</si>
  <si>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</si>
  <si>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</si>
  <si>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</si>
  <si>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</si>
  <si>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</si>
  <si>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</si>
  <si>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</si>
  <si>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</si>
  <si>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</si>
  <si>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</si>
  <si>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</si>
  <si>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</si>
  <si>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</si>
  <si>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</si>
  <si>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</si>
  <si>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</si>
  <si>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</si>
  <si>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</si>
  <si>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</si>
  <si>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</si>
  <si>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</si>
  <si>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</si>
  <si>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</si>
  <si>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</si>
  <si>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</si>
  <si>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</si>
  <si>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</si>
  <si>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</si>
  <si>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</si>
  <si>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</si>
  <si>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</si>
  <si>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</si>
  <si>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</si>
  <si>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</si>
  <si>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</si>
  <si>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</si>
  <si>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</si>
  <si>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</si>
  <si>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</si>
  <si>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</si>
  <si>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</si>
  <si>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</si>
  <si>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</si>
  <si>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</si>
  <si>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</si>
  <si>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</si>
  <si>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</si>
  <si>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</si>
  <si>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</si>
  <si>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</si>
  <si>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</si>
  <si>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</si>
  <si>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</si>
  <si>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</si>
  <si>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</si>
  <si>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</si>
  <si>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</si>
  <si>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</si>
  <si>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</si>
  <si>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</si>
  <si>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</si>
  <si>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</si>
  <si>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</si>
  <si>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</si>
  <si>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</si>
  <si>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</si>
  <si>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</si>
  <si>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</si>
  <si>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</si>
  <si>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</si>
  <si>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</si>
  <si>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</si>
  <si>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</si>
  <si>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</si>
  <si>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</si>
  <si>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</si>
  <si>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</si>
  <si>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</si>
  <si>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</si>
  <si>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</si>
  <si>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</si>
  <si>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</si>
  <si>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</si>
  <si>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</si>
  <si>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</si>
  <si>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</si>
  <si>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</si>
  <si>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</si>
  <si>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</si>
  <si>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</si>
  <si>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</si>
  <si>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</si>
  <si>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</si>
  <si>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</si>
  <si>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</si>
  <si>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</si>
  <si>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</si>
  <si>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</si>
  <si>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</si>
  <si>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</si>
  <si>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</si>
  <si>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</si>
  <si>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</si>
  <si>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</si>
  <si>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</si>
  <si>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</si>
  <si>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</si>
  <si>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</si>
  <si>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</si>
  <si>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</si>
  <si>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</si>
  <si>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</si>
  <si>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</si>
  <si>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</si>
  <si>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</si>
  <si>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</si>
  <si>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</si>
  <si>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</si>
  <si>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</si>
  <si>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</si>
  <si>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</si>
  <si>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</si>
  <si>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</si>
  <si>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</si>
  <si>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</si>
  <si>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</si>
  <si>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</si>
  <si>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</si>
  <si>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</si>
  <si>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</si>
  <si>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</si>
  <si>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</si>
  <si>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</si>
  <si>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</si>
  <si>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</si>
  <si>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</si>
  <si>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</si>
  <si>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</si>
  <si>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</si>
  <si>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</si>
  <si>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</si>
  <si>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</si>
  <si>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</si>
  <si>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</si>
  <si>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</si>
  <si>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</si>
  <si>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</si>
  <si>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</si>
  <si>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</si>
  <si>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</si>
  <si>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</si>
  <si>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</si>
  <si>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</si>
  <si>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</si>
  <si>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</si>
  <si>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</si>
  <si>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</si>
  <si>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</si>
  <si>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</si>
  <si>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</si>
  <si>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</si>
  <si>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</si>
  <si>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</si>
  <si>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</si>
  <si>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</si>
  <si>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</si>
  <si>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</si>
  <si>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</si>
  <si>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</si>
  <si>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</si>
  <si>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</si>
  <si>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</si>
  <si>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</si>
  <si>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</si>
  <si>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</si>
  <si>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</si>
  <si>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</si>
  <si>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</si>
  <si>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</si>
  <si>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</si>
  <si>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</si>
  <si>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</si>
  <si>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</si>
  <si>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</si>
  <si>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</si>
  <si>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</si>
  <si>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</si>
  <si>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</si>
  <si>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</si>
  <si>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</si>
  <si>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</si>
  <si>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</si>
  <si>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</si>
  <si>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</si>
  <si>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</si>
  <si>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</si>
  <si>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</si>
  <si>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</si>
  <si>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</si>
  <si>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</si>
  <si>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</si>
  <si>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</si>
  <si>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</si>
  <si>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</si>
  <si>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</si>
  <si>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</si>
  <si>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</si>
  <si>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</si>
  <si>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</si>
  <si>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</si>
  <si>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</si>
  <si>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</si>
  <si>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</si>
  <si>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</si>
  <si>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</si>
  <si>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</si>
  <si>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</si>
  <si>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</si>
  <si>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</si>
  <si>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</si>
  <si>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</si>
  <si>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</si>
  <si>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</si>
  <si>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</si>
  <si>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</si>
  <si>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</si>
  <si>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</si>
  <si>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</si>
  <si>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</si>
  <si>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</si>
  <si>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</si>
  <si>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</si>
  <si>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</si>
  <si>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</si>
  <si>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</si>
  <si>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</si>
  <si>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</si>
  <si>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</si>
  <si>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</si>
  <si>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</si>
  <si>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</si>
  <si>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</si>
  <si>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</si>
  <si>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</si>
  <si>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</si>
  <si>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</si>
  <si>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</si>
  <si>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</si>
  <si>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</si>
  <si>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</si>
  <si>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</si>
  <si>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</si>
  <si>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</si>
  <si>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</si>
  <si>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</si>
  <si>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</si>
  <si>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</si>
  <si>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</si>
  <si>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</si>
  <si>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</si>
  <si>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</si>
  <si>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</si>
  <si>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</si>
  <si>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</si>
  <si>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</si>
  <si>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</si>
  <si>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</si>
  <si>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</si>
  <si>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</si>
  <si>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</si>
  <si>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</si>
  <si>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</si>
  <si>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</si>
  <si>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</si>
  <si>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</si>
  <si>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</si>
  <si>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</si>
  <si>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</si>
  <si>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</si>
  <si>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</si>
  <si>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</si>
  <si>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</si>
  <si>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</si>
  <si>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</si>
  <si>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</si>
  <si>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</si>
  <si>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</si>
  <si>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</si>
  <si>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</si>
  <si>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</si>
  <si>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</si>
  <si>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</si>
  <si>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</si>
  <si>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</si>
  <si>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</si>
  <si>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</si>
  <si>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</si>
  <si>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</si>
  <si>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</si>
  <si>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</si>
  <si>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</si>
  <si>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</si>
  <si>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</si>
  <si>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</si>
  <si>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</si>
  <si>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</si>
  <si>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</si>
  <si>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</si>
  <si>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</si>
  <si>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</si>
  <si>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</si>
  <si>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</si>
  <si>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</si>
  <si>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</si>
  <si>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</si>
  <si>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</si>
  <si>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</si>
  <si>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</si>
  <si>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</si>
  <si>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</si>
  <si>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</si>
  <si>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</si>
  <si>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</si>
  <si>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</si>
  <si>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</si>
  <si>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</si>
  <si>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</si>
  <si>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</si>
  <si>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</si>
  <si>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</si>
  <si>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</si>
  <si>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</si>
  <si>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</si>
  <si>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</si>
  <si>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</si>
  <si>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</si>
  <si>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</si>
  <si>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</si>
  <si>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</si>
  <si>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</si>
  <si>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</si>
  <si>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</si>
  <si>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</si>
  <si>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</si>
  <si>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</si>
  <si>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</si>
  <si>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</si>
  <si>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</si>
  <si>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</si>
  <si>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</si>
  <si>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</si>
  <si>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</si>
  <si>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</si>
  <si>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</si>
  <si>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</si>
  <si>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</si>
  <si>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</si>
  <si>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</si>
  <si>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</si>
  <si>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</si>
  <si>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</si>
  <si>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</si>
  <si>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</si>
  <si>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</si>
  <si>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</si>
  <si>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</si>
  <si>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</si>
  <si>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</si>
  <si>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</si>
  <si>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</si>
  <si>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</si>
  <si>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</si>
  <si>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</si>
  <si>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</si>
  <si>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</si>
  <si>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</si>
  <si>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</si>
  <si>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</si>
  <si>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</si>
  <si>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</si>
  <si>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</si>
  <si>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</si>
  <si>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</si>
  <si>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</si>
  <si>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</si>
  <si>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</si>
  <si>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</si>
  <si>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</si>
  <si>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</si>
  <si>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</si>
  <si>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</si>
  <si>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</si>
  <si>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</si>
  <si>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</si>
  <si>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</si>
  <si>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</si>
  <si>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</si>
  <si>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</si>
  <si>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</si>
  <si>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</si>
  <si>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</si>
  <si>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</si>
  <si>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</si>
  <si>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</si>
  <si>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</si>
  <si>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</si>
  <si>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</si>
  <si>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</si>
  <si>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</si>
  <si>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</si>
  <si>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</si>
  <si>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</si>
  <si>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</si>
  <si>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</si>
  <si>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</si>
  <si>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</si>
  <si>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</si>
  <si>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</si>
  <si>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</si>
  <si>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</si>
  <si>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</si>
  <si>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</si>
  <si>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</si>
  <si>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</si>
  <si>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</si>
  <si>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</si>
  <si>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</si>
  <si>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</si>
  <si>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</si>
  <si>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</si>
  <si>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</si>
  <si>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</si>
  <si>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</si>
  <si>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</si>
  <si>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</si>
  <si>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</si>
  <si>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</si>
  <si>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</si>
  <si>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</si>
  <si>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</si>
  <si>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</si>
  <si>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</si>
  <si>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</si>
  <si>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</si>
  <si>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</si>
  <si>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</si>
  <si>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</si>
  <si>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</si>
  <si>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</si>
  <si>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</si>
  <si>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</si>
  <si>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</si>
  <si>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</si>
  <si>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</si>
  <si>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</si>
  <si>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</si>
  <si>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</si>
  <si>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</si>
  <si>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</si>
  <si>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</si>
  <si>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</si>
  <si>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</si>
  <si>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</si>
  <si>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</si>
  <si>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</si>
  <si>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</si>
  <si>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</si>
  <si>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</si>
  <si>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</si>
  <si>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</si>
  <si>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</si>
  <si>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</si>
  <si>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</si>
  <si>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</si>
  <si>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</si>
  <si>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</si>
  <si>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</si>
  <si>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</si>
  <si>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</si>
  <si>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</si>
  <si>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</si>
  <si>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</si>
  <si>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</si>
  <si>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</si>
  <si>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</si>
  <si>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</si>
  <si>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</si>
  <si>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</si>
  <si>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</si>
  <si>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</si>
  <si>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</si>
  <si>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</si>
  <si>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</si>
  <si>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</si>
  <si>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</si>
  <si>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</si>
  <si>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</si>
  <si>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</si>
  <si>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</si>
  <si>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</si>
  <si>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</si>
  <si>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</si>
  <si>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</si>
  <si>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</si>
  <si>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</si>
  <si>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</si>
  <si>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</si>
  <si>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</si>
  <si>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</si>
  <si>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</si>
  <si>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</si>
  <si>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</si>
  <si>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</si>
  <si>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</si>
  <si>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</si>
  <si>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</si>
  <si>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</si>
  <si>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</si>
  <si>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</si>
  <si>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</si>
  <si>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</si>
  <si>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</si>
  <si>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</si>
  <si>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</si>
  <si>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</si>
  <si>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</si>
  <si>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</si>
  <si>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</si>
  <si>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</si>
  <si>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</si>
  <si>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</si>
  <si>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</si>
  <si>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</si>
  <si>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</si>
  <si>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</si>
  <si>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</si>
  <si>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</si>
  <si>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</si>
  <si>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</si>
  <si>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</si>
  <si>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</si>
  <si>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</si>
  <si>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</si>
  <si>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</si>
  <si>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</si>
  <si>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</si>
  <si>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</si>
  <si>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</si>
  <si>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</si>
  <si>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</si>
  <si>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</si>
  <si>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</si>
  <si>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</si>
  <si>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</si>
  <si>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</si>
  <si>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</si>
  <si>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</si>
  <si>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</si>
  <si>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</si>
  <si>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</si>
  <si>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</si>
  <si>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</si>
  <si>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</si>
  <si>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</si>
  <si>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</si>
  <si>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</si>
  <si>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</si>
  <si>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</si>
  <si>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</si>
  <si>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</si>
  <si>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</si>
  <si>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</si>
  <si>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</si>
  <si>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</si>
  <si>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</si>
  <si>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</si>
  <si>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</si>
  <si>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</si>
  <si>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</si>
  <si>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</si>
  <si>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</si>
  <si>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</si>
  <si>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</si>
  <si>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</si>
  <si>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</si>
  <si>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</si>
  <si>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</si>
  <si>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</si>
  <si>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</si>
  <si>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</si>
  <si>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</si>
  <si>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</si>
  <si>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</si>
  <si>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</si>
  <si>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</si>
  <si>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</si>
  <si>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</si>
  <si>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</si>
  <si>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</si>
  <si>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</si>
  <si>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</si>
  <si>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</si>
  <si>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</si>
  <si>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</si>
  <si>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</si>
  <si>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</si>
  <si>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</si>
  <si>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</si>
  <si>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</si>
  <si>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</si>
  <si>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</si>
  <si>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</si>
  <si>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</si>
  <si>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</si>
  <si>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</si>
  <si>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</si>
  <si>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</si>
  <si>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</si>
  <si>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</si>
  <si>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</si>
  <si>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</si>
  <si>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</si>
  <si>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</si>
  <si>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</si>
  <si>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</si>
  <si>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</si>
  <si>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</si>
  <si>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</si>
  <si>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</si>
  <si>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</si>
  <si>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</si>
  <si>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</si>
  <si>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</si>
  <si>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</si>
  <si>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</si>
  <si>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</si>
  <si>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</si>
  <si>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</si>
  <si>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</si>
  <si>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</si>
  <si>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</si>
  <si>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</si>
  <si>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</si>
  <si>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</si>
  <si>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</si>
  <si>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</si>
  <si>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</si>
  <si>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</si>
  <si>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</si>
  <si>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</si>
  <si>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</si>
  <si>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</si>
  <si>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</si>
  <si>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</si>
  <si>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</si>
  <si>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</si>
  <si>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</si>
  <si>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</si>
  <si>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</si>
  <si>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</si>
  <si>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</si>
  <si>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</si>
  <si>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</si>
  <si>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</si>
  <si>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</si>
  <si>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</si>
  <si>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</si>
  <si>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</si>
  <si>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</si>
  <si>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</si>
  <si>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</si>
  <si>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</si>
  <si>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</si>
  <si>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</si>
  <si>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</si>
  <si>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</si>
  <si>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</si>
  <si>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</si>
  <si>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</si>
  <si>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</si>
  <si>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</si>
  <si>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</si>
  <si>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</si>
  <si>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</si>
  <si>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</si>
  <si>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</si>
  <si>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</si>
  <si>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</si>
  <si>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</si>
  <si>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</si>
  <si>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</si>
  <si>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</si>
  <si>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</si>
  <si>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</si>
  <si>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</si>
  <si>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</si>
  <si>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</si>
  <si>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</si>
  <si>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</si>
  <si>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</si>
  <si>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</si>
  <si>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</si>
  <si>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</si>
  <si>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</si>
  <si>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</si>
  <si>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</si>
  <si>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</si>
  <si>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</si>
  <si>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</si>
  <si>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</si>
  <si>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</si>
  <si>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</si>
  <si>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</si>
  <si>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</si>
  <si>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</si>
  <si>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</si>
  <si>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</si>
  <si>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</si>
  <si>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</si>
  <si>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</si>
  <si>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</si>
  <si>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</si>
  <si>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</si>
  <si>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</si>
  <si>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</si>
  <si>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</si>
  <si>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</si>
  <si>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</si>
  <si>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</si>
  <si>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</si>
  <si>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</si>
  <si>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</si>
  <si>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</si>
  <si>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</si>
  <si>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</si>
  <si>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</si>
  <si>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</si>
  <si>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</si>
  <si>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</si>
  <si>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</si>
  <si>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</si>
  <si>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</si>
  <si>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</si>
  <si>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</si>
  <si>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</si>
  <si>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</si>
  <si>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</si>
  <si>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</si>
  <si>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</si>
  <si>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</si>
  <si>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</si>
  <si>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</si>
  <si>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</si>
  <si>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</si>
  <si>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</si>
  <si>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</si>
  <si>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</si>
  <si>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</si>
  <si>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</si>
  <si>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</si>
  <si>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</si>
  <si>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</si>
  <si>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</si>
  <si>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</si>
  <si>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</si>
  <si>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</si>
  <si>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</si>
  <si>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</si>
  <si>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</si>
  <si>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</si>
  <si>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</si>
  <si>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</si>
  <si>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</si>
  <si>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</si>
  <si>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</si>
  <si>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</si>
  <si>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</si>
  <si>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</si>
  <si>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</si>
  <si>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</si>
  <si>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</si>
  <si>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</si>
  <si>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</si>
  <si>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</si>
  <si>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</si>
  <si>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</si>
  <si>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</si>
  <si>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</si>
  <si>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</si>
  <si>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</si>
  <si>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</si>
  <si>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</si>
  <si>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</si>
  <si>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</si>
  <si>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</si>
  <si>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</si>
  <si>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</si>
  <si>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</si>
  <si>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</si>
  <si>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</si>
  <si>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</si>
  <si>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</si>
  <si>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</si>
  <si>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</si>
  <si>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</si>
  <si>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</si>
  <si>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</si>
  <si>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</si>
  <si>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</si>
  <si>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</si>
  <si>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</si>
  <si>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</si>
  <si>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</si>
  <si>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</si>
  <si>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</si>
  <si>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</si>
  <si>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</si>
  <si>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</si>
  <si>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</si>
  <si>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</si>
  <si>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</si>
  <si>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</si>
  <si>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</si>
  <si>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</si>
  <si>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</si>
  <si>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</si>
  <si>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</si>
  <si>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</si>
  <si>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</si>
  <si>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</si>
  <si>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</si>
  <si>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</si>
  <si>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</si>
  <si>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</si>
  <si>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</si>
  <si>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</si>
  <si>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</si>
  <si>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</si>
  <si>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</si>
  <si>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</si>
  <si>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</si>
  <si>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</si>
  <si>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</si>
  <si>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</si>
  <si>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</si>
  <si>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</si>
  <si>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</si>
  <si>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</si>
  <si>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</si>
  <si>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</si>
  <si>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</si>
  <si>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</si>
  <si>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</si>
  <si>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</si>
  <si>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</si>
  <si>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</si>
  <si>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</si>
  <si>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</si>
  <si>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</si>
  <si>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</si>
  <si>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</si>
  <si>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</si>
  <si>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</si>
  <si>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</si>
  <si>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</si>
  <si>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</si>
  <si>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</si>
  <si>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</si>
  <si>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</si>
  <si>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</si>
  <si>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</si>
  <si>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</si>
  <si>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</si>
  <si>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</si>
  <si>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</si>
  <si>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</si>
  <si>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</si>
  <si>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</si>
  <si>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</si>
  <si>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</si>
  <si>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</si>
  <si>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</si>
  <si>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</si>
  <si>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</si>
  <si>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</si>
  <si>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</si>
  <si>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</si>
  <si>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</si>
  <si>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</si>
  <si>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</si>
  <si>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</si>
  <si>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</si>
  <si>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</si>
  <si>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</si>
  <si>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</si>
  <si>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</si>
  <si>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</si>
  <si>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</si>
  <si>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</si>
  <si>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</si>
  <si>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</si>
  <si>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</si>
  <si>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</si>
  <si>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</si>
  <si>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</si>
  <si>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</si>
  <si>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</si>
  <si>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</si>
  <si>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</si>
  <si>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</si>
  <si>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</si>
  <si>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</si>
  <si>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</si>
  <si>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</si>
  <si>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</si>
  <si>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</si>
  <si>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</si>
  <si>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</si>
  <si>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</si>
  <si>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</si>
  <si>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</si>
  <si>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</si>
  <si>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</si>
  <si>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</si>
  <si>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</si>
  <si>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</si>
  <si>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</si>
  <si>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</si>
  <si>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</si>
  <si>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</si>
  <si>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</si>
  <si>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</si>
  <si>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</si>
  <si>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</si>
  <si>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</si>
  <si>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</si>
  <si>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</si>
  <si>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</si>
  <si>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</si>
  <si>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</si>
  <si>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</si>
  <si>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</si>
  <si>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</si>
  <si>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</si>
  <si>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</si>
  <si>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</si>
  <si>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</si>
  <si>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</si>
  <si>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</si>
  <si>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</si>
  <si>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</si>
  <si>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</si>
  <si>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</si>
  <si>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</si>
  <si>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</si>
  <si>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</si>
  <si>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</si>
  <si>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</si>
  <si>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</si>
  <si>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</si>
  <si>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</si>
  <si>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</si>
  <si>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</si>
  <si>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</si>
  <si>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</si>
  <si>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</si>
  <si>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</si>
  <si>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</si>
  <si>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</si>
  <si>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</si>
  <si>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</si>
  <si>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</si>
  <si>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</si>
  <si>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</si>
  <si>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</si>
  <si>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</si>
  <si>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</si>
  <si>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</si>
  <si>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</si>
  <si>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</si>
  <si>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</si>
  <si>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</si>
  <si>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</si>
  <si>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</si>
  <si>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</si>
  <si>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</si>
  <si>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</si>
  <si>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</si>
  <si>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</si>
  <si>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</si>
  <si>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</si>
  <si>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</si>
  <si>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</si>
  <si>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</si>
  <si>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</si>
  <si>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</si>
  <si>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</si>
  <si>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</si>
  <si>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</si>
  <si>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</si>
  <si>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</si>
  <si>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</si>
  <si>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</si>
  <si>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</si>
  <si>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</si>
  <si>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</si>
  <si>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</si>
  <si>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</si>
  <si>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</si>
  <si>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</si>
  <si>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</si>
  <si>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</si>
  <si>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</si>
  <si>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</si>
  <si>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</si>
  <si>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</si>
  <si>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</si>
  <si>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</si>
  <si>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</si>
  <si>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</si>
  <si>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</si>
  <si>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</si>
  <si>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</si>
  <si>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</si>
  <si>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</si>
  <si>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</si>
  <si>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</si>
  <si>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</si>
  <si>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</si>
  <si>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</si>
  <si>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</si>
  <si>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</si>
  <si>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</si>
  <si>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</si>
  <si>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</si>
  <si>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</si>
  <si>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</si>
  <si>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</si>
  <si>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</si>
  <si>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</si>
  <si>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</si>
  <si>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</si>
  <si>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</si>
  <si>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</si>
  <si>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</si>
  <si>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</si>
  <si>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</si>
  <si>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</si>
  <si>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</si>
  <si>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</si>
  <si>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</si>
  <si>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</si>
  <si>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</si>
  <si>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</si>
  <si>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</si>
  <si>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</si>
  <si>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</si>
  <si>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</si>
  <si>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</si>
  <si>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</si>
  <si>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</si>
  <si>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</si>
  <si>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</si>
  <si>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</si>
  <si>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</si>
  <si>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</si>
  <si>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</si>
  <si>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</si>
  <si>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</si>
  <si>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</si>
  <si>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</si>
  <si>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</si>
  <si>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</si>
  <si>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</si>
  <si>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</si>
  <si>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</si>
  <si>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</si>
  <si>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</si>
  <si>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</si>
  <si>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</si>
  <si>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</si>
  <si>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</si>
  <si>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</si>
  <si>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</si>
  <si>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</si>
  <si>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</si>
  <si>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</si>
  <si>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</si>
  <si>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</si>
  <si>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</si>
  <si>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</si>
  <si>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</si>
  <si>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</si>
  <si>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</si>
  <si>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</si>
  <si>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</si>
  <si>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</si>
  <si>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</si>
  <si>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</si>
  <si>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</si>
  <si>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</si>
  <si>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</si>
  <si>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</si>
  <si>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</si>
  <si>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</si>
  <si>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</si>
  <si>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</si>
  <si>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</si>
  <si>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</si>
  <si>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</si>
  <si>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</si>
  <si>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</si>
  <si>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</si>
  <si>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</si>
  <si>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</si>
  <si>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</si>
  <si>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</si>
  <si>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</si>
  <si>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</si>
  <si>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</si>
  <si>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</si>
  <si>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</si>
  <si>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</si>
  <si>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</si>
  <si>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</si>
  <si>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</si>
  <si>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</si>
  <si>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</si>
  <si>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</si>
  <si>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</si>
  <si>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</si>
  <si>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</si>
  <si>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</si>
  <si>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</si>
  <si>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</si>
  <si>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</si>
  <si>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</si>
  <si>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</si>
  <si>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</si>
  <si>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</si>
  <si>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</si>
  <si>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</si>
  <si>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</si>
  <si>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</si>
  <si>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</si>
  <si>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</si>
  <si>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</si>
  <si>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</si>
  <si>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</si>
  <si>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</si>
  <si>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</si>
  <si>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</si>
  <si>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</si>
  <si>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</si>
  <si>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</si>
  <si>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</si>
  <si>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</si>
  <si>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</si>
  <si>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</si>
  <si>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</si>
  <si>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</si>
  <si>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</si>
  <si>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</si>
  <si>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</si>
  <si>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</si>
  <si>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</si>
  <si>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</si>
  <si>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</si>
  <si>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</si>
  <si>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</si>
  <si>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</si>
  <si>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</si>
  <si>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</si>
  <si>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</si>
  <si>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</si>
  <si>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</si>
  <si>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</si>
  <si>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</si>
  <si>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</si>
  <si>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</si>
  <si>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</si>
  <si>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</si>
  <si>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</si>
  <si>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</si>
  <si>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</si>
  <si>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</si>
  <si>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</si>
  <si>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</si>
  <si>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</si>
  <si>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</si>
  <si>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</si>
  <si>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</si>
  <si>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</si>
  <si>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</si>
  <si>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</si>
  <si>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</si>
  <si>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</si>
  <si>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</si>
  <si>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</si>
  <si>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</si>
  <si>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</si>
  <si>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</si>
  <si>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</si>
  <si>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</si>
  <si>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</si>
  <si>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</si>
  <si>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</si>
  <si>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</si>
  <si>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</si>
  <si>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</si>
  <si>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</si>
  <si>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</si>
  <si>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</si>
  <si>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</si>
  <si>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</si>
  <si>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</si>
  <si>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</si>
  <si>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</si>
  <si>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</si>
  <si>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</si>
  <si>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</si>
  <si>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</si>
  <si>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</si>
  <si>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</si>
  <si>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</si>
  <si>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</si>
  <si>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</si>
  <si>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</si>
  <si>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</si>
  <si>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</si>
  <si>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</si>
  <si>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</si>
  <si>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</si>
  <si>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</si>
  <si>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</si>
  <si>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</si>
  <si>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</si>
  <si>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</si>
  <si>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</si>
  <si>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</si>
  <si>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</si>
  <si>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</si>
  <si>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</si>
  <si>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</si>
  <si>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</si>
  <si>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</si>
  <si>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</si>
  <si>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</si>
  <si>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</si>
  <si>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</si>
  <si>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</si>
  <si>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</si>
  <si>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</si>
  <si>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</si>
  <si>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</si>
  <si>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</si>
  <si>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</si>
  <si>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</si>
  <si>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</si>
  <si>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</si>
  <si>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</si>
  <si>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</si>
  <si>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</si>
  <si>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</si>
  <si>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</si>
  <si>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</si>
  <si>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</si>
  <si>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</si>
  <si>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</si>
  <si>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</si>
  <si>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</si>
  <si>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</si>
  <si>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</si>
  <si>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</si>
  <si>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</si>
  <si>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</si>
  <si>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</si>
  <si>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</si>
  <si>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</si>
  <si>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</si>
  <si>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</si>
  <si>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</si>
  <si>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</si>
  <si>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</si>
  <si>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</si>
  <si>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</si>
  <si>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</si>
  <si>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</si>
  <si>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</si>
  <si>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</si>
  <si>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</si>
  <si>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</si>
  <si>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</si>
  <si>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</si>
  <si>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</si>
  <si>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</si>
  <si>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</si>
  <si>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</si>
  <si>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</si>
  <si>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</si>
  <si>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</si>
  <si>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</si>
  <si>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</si>
  <si>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</si>
  <si>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</si>
  <si>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</si>
  <si>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</si>
  <si>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</si>
  <si>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</si>
  <si>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</si>
  <si>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</si>
  <si>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</si>
  <si>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</si>
  <si>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</si>
  <si>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</si>
  <si>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</si>
  <si>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</si>
  <si>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</si>
  <si>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</si>
  <si>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</si>
  <si>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</si>
  <si>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</si>
  <si>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</si>
  <si>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</si>
  <si>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</si>
  <si>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</si>
  <si>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</si>
  <si>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</si>
  <si>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</si>
  <si>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</si>
  <si>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</si>
  <si>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</si>
  <si>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</si>
  <si>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</si>
  <si>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</si>
  <si>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</si>
  <si>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</si>
  <si>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</si>
  <si>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</si>
  <si>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</si>
  <si>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</si>
  <si>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</si>
  <si>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</si>
  <si>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</si>
  <si>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</si>
  <si>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</si>
  <si>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</si>
  <si>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</si>
  <si>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</si>
  <si>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</si>
  <si>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</si>
  <si>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</si>
  <si>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</si>
  <si>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</si>
  <si>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</si>
  <si>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</si>
  <si>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</si>
  <si>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</si>
  <si>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</si>
  <si>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</si>
  <si>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</si>
  <si>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</si>
  <si>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</si>
  <si>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</si>
  <si>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</si>
  <si>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</si>
  <si>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</si>
  <si>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</si>
  <si>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</si>
  <si>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</si>
  <si>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</si>
  <si>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</si>
  <si>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</si>
  <si>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</si>
  <si>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</si>
  <si>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</si>
  <si>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</si>
  <si>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</si>
  <si>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</si>
  <si>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</si>
  <si>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</si>
  <si>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</si>
  <si>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</si>
  <si>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</si>
  <si>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</si>
  <si>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</si>
  <si>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</si>
  <si>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</si>
  <si>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</si>
  <si>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</si>
  <si>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</si>
  <si>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</si>
  <si>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</si>
  <si>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</si>
  <si>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</si>
  <si>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</si>
  <si>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</si>
  <si>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</si>
  <si>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</si>
  <si>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</si>
  <si>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</si>
  <si>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</si>
  <si>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</si>
  <si>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</si>
  <si>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</si>
  <si>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</si>
  <si>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</si>
  <si>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</si>
  <si>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</si>
  <si>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</si>
  <si>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</si>
  <si>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</si>
  <si>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</si>
  <si>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</si>
  <si>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</si>
  <si>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</si>
  <si>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</si>
  <si>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</si>
  <si>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</si>
  <si>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</si>
  <si>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</si>
  <si>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</si>
  <si>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</si>
  <si>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</si>
  <si>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</si>
  <si>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</si>
  <si>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</si>
  <si>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</si>
  <si>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</si>
  <si>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</si>
  <si>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</si>
  <si>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</si>
  <si>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</si>
  <si>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</si>
  <si>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</si>
  <si>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</si>
  <si>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</si>
  <si>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</si>
  <si>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</si>
  <si>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</si>
  <si>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</si>
  <si>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</si>
  <si>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</si>
  <si>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</si>
  <si>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</si>
  <si>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</si>
  <si>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</si>
  <si>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</si>
  <si>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</si>
  <si>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</si>
  <si>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</si>
  <si>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</si>
  <si>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</si>
  <si>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</si>
  <si>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</si>
  <si>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</si>
  <si>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</si>
  <si>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</si>
  <si>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</si>
  <si>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</si>
  <si>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</si>
  <si>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</si>
  <si>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</si>
  <si>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</si>
  <si>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</si>
  <si>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</si>
  <si>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</si>
  <si>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</si>
  <si>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</si>
  <si>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</si>
  <si>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</si>
  <si>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</si>
  <si>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</si>
  <si>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</si>
  <si>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</si>
  <si>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</si>
  <si>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</si>
  <si>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</si>
  <si>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</si>
  <si>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</si>
  <si>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</si>
  <si>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</si>
  <si>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</si>
  <si>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</si>
  <si>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</si>
  <si>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</si>
  <si>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</si>
  <si>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</si>
  <si>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</si>
  <si>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</si>
  <si>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</si>
  <si>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</si>
  <si>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</si>
  <si>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</si>
  <si>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</si>
  <si>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</si>
  <si>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</si>
  <si>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</si>
  <si>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</si>
  <si>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</si>
  <si>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</si>
  <si>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</si>
  <si>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</si>
  <si>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</si>
  <si>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</si>
  <si>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</si>
  <si>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</si>
  <si>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</si>
  <si>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</si>
  <si>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</si>
  <si>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</si>
  <si>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</si>
  <si>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</si>
  <si>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</si>
  <si>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</si>
  <si>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</si>
  <si>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</si>
  <si>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</si>
  <si>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</si>
  <si>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</si>
  <si>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</si>
  <si>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</si>
  <si>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</si>
  <si>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</si>
  <si>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</si>
  <si>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</si>
  <si>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</si>
  <si>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</si>
  <si>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</si>
  <si>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</si>
  <si>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</si>
  <si>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</si>
  <si>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</si>
  <si>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</si>
  <si>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</si>
  <si>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</si>
  <si>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</si>
  <si>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</si>
  <si>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</si>
  <si>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</si>
  <si>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</si>
  <si>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</si>
  <si>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</si>
  <si>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</si>
  <si>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</si>
  <si>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</si>
  <si>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</si>
  <si>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</si>
  <si>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</si>
  <si>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</si>
  <si>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</si>
  <si>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</si>
  <si>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</si>
  <si>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</si>
  <si>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</si>
  <si>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</si>
  <si>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</si>
  <si>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</si>
  <si>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</si>
  <si>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</si>
  <si>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</si>
  <si>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</si>
  <si>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</si>
  <si>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</si>
  <si>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</si>
  <si>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</si>
  <si>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</si>
  <si>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</si>
  <si>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</si>
  <si>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</si>
  <si>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</si>
  <si>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</si>
  <si>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</si>
  <si>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</si>
  <si>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</si>
  <si>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</si>
  <si>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</si>
  <si>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</si>
  <si>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</si>
  <si>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</si>
  <si>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</si>
  <si>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</si>
  <si>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</si>
  <si>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</si>
  <si>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</si>
  <si>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</si>
  <si>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</si>
  <si>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</si>
  <si>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</si>
  <si>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</si>
  <si>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</si>
  <si>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</si>
  <si>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</si>
  <si>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</si>
  <si>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</si>
  <si>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</si>
  <si>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</si>
  <si>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</si>
  <si>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</si>
  <si>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</si>
  <si>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</si>
  <si>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</si>
  <si>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</si>
  <si>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</si>
  <si>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</si>
  <si>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</si>
  <si>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</si>
  <si>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</si>
  <si>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</si>
  <si>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</si>
  <si>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</si>
  <si>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</si>
  <si>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</si>
  <si>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</si>
  <si>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</si>
  <si>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</si>
  <si>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</si>
  <si>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</si>
  <si>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</si>
  <si>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</si>
  <si>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</si>
  <si>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</si>
  <si>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</si>
  <si>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</si>
  <si>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</si>
  <si>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</si>
  <si>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</si>
  <si>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</si>
  <si>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</si>
  <si>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</si>
  <si>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</si>
  <si>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</si>
  <si>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</si>
  <si>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</si>
  <si>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</si>
  <si>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</si>
  <si>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</si>
  <si>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</si>
  <si>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</si>
  <si>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</si>
  <si>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</si>
  <si>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</si>
  <si>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</si>
  <si>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</si>
  <si>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</si>
  <si>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</si>
  <si>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</si>
  <si>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</si>
  <si>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</si>
  <si>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</si>
  <si>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</si>
  <si>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</si>
  <si>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</si>
  <si>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</si>
  <si>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</si>
  <si>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</si>
  <si>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</si>
  <si>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</si>
  <si>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</si>
  <si>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</si>
  <si>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</si>
  <si>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</si>
  <si>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</si>
  <si>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</si>
  <si>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</si>
  <si>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</si>
  <si>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</si>
  <si>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</si>
  <si>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</si>
  <si>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</si>
  <si>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</si>
  <si>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</si>
  <si>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</si>
  <si>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</si>
  <si>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</si>
  <si>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</si>
  <si>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</si>
  <si>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</si>
  <si>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</si>
  <si>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</si>
  <si>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</si>
  <si>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</si>
  <si>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</si>
  <si>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</si>
  <si>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</si>
  <si>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</si>
  <si>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</si>
  <si>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</si>
  <si>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</si>
  <si>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</si>
  <si>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</si>
  <si>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</si>
  <si>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</si>
  <si>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</si>
  <si>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</si>
  <si>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</si>
  <si>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</si>
  <si>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</si>
  <si>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</si>
  <si>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</si>
  <si>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</si>
  <si>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</si>
  <si>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</si>
  <si>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</si>
  <si>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</si>
  <si>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</si>
  <si>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</si>
  <si>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</si>
  <si>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</si>
  <si>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</si>
  <si>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</si>
  <si>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</si>
  <si>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</si>
  <si>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</si>
  <si>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</si>
  <si>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</si>
  <si>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</si>
  <si>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</si>
  <si>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</si>
  <si>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</si>
  <si>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</si>
  <si>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</si>
  <si>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</si>
  <si>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</si>
  <si>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</si>
  <si>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</si>
  <si>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</si>
  <si>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</si>
  <si>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</si>
  <si>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</si>
  <si>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</si>
  <si>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</si>
  <si>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</si>
  <si>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</si>
  <si>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</si>
  <si>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</si>
  <si>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</si>
  <si>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</si>
  <si>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</si>
  <si>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</si>
  <si>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</si>
  <si>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</si>
  <si>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</si>
  <si>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</si>
  <si>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</si>
  <si>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</si>
  <si>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</si>
  <si>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</si>
  <si>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</si>
  <si>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</si>
  <si>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</si>
  <si>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</si>
  <si>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</si>
  <si>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</si>
  <si>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</si>
  <si>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</si>
  <si>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</si>
  <si>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</si>
  <si>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</si>
  <si>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</si>
  <si>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</si>
  <si>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</si>
  <si>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</si>
  <si>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</si>
  <si>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</si>
  <si>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</si>
  <si>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</si>
  <si>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</si>
  <si>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</si>
  <si>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</si>
  <si>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</si>
  <si>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</si>
  <si>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</si>
  <si>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</si>
  <si>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</si>
  <si>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</si>
  <si>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</si>
  <si>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</si>
  <si>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</si>
  <si>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</si>
  <si>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</si>
  <si>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</si>
  <si>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</si>
  <si>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</si>
  <si>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</si>
  <si>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</si>
  <si>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</si>
  <si>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</si>
  <si>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</si>
  <si>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</si>
  <si>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</si>
  <si>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</si>
  <si>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</si>
  <si>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</si>
  <si>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</si>
  <si>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</si>
  <si>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</si>
  <si>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</si>
  <si>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</si>
  <si>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</si>
  <si>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</si>
  <si>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</si>
  <si>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</si>
  <si>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</si>
  <si>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</si>
  <si>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</si>
  <si>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</si>
  <si>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</si>
  <si>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</si>
  <si>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</si>
  <si>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</si>
  <si>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</si>
  <si>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</si>
  <si>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</si>
  <si>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</si>
  <si>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</si>
  <si>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</si>
  <si>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</si>
  <si>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</si>
  <si>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</si>
  <si>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</si>
  <si>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</si>
  <si>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</si>
  <si>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</si>
  <si>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</si>
  <si>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</si>
  <si>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</si>
  <si>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</si>
  <si>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</si>
  <si>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</si>
  <si>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</si>
  <si>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</si>
  <si>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</si>
  <si>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</si>
  <si>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</si>
  <si>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</si>
  <si>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</si>
  <si>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</si>
  <si>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</si>
  <si>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</si>
  <si>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</si>
  <si>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</si>
  <si>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</si>
  <si>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</si>
  <si>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</si>
  <si>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</si>
  <si>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</si>
  <si>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</si>
  <si>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</si>
  <si>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</si>
  <si>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</si>
  <si>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</si>
  <si>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</si>
  <si>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</si>
  <si>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</si>
  <si>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</si>
  <si>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</si>
  <si>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</si>
  <si>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</si>
  <si>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</si>
  <si>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</si>
  <si>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</si>
  <si>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</si>
  <si>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</si>
  <si>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</si>
  <si>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</si>
  <si>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</si>
  <si>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</si>
  <si>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</si>
  <si>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</si>
  <si>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</si>
  <si>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</si>
  <si>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</si>
  <si>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</si>
  <si>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</si>
  <si>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</si>
  <si>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</si>
  <si>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</si>
  <si>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</si>
  <si>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</si>
  <si>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</si>
  <si>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</si>
  <si>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</si>
  <si>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</si>
  <si>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</si>
  <si>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</si>
  <si>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</si>
  <si>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</si>
  <si>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</si>
  <si>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</si>
  <si>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</si>
  <si>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</si>
  <si>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</si>
  <si>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</si>
  <si>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</si>
  <si>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</si>
  <si>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</si>
  <si>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</si>
  <si>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</si>
  <si>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</si>
  <si>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</si>
  <si>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</si>
  <si>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</si>
  <si>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</si>
  <si>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</si>
  <si>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</si>
  <si>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</si>
  <si>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</si>
  <si>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</si>
  <si>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</si>
  <si>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</si>
  <si>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</si>
  <si>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</si>
  <si>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</si>
  <si>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</si>
  <si>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</si>
  <si>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</si>
  <si>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</si>
  <si>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</si>
  <si>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</si>
  <si>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</si>
  <si>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</si>
  <si>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</si>
  <si>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</si>
  <si>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</si>
  <si>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</si>
  <si>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</si>
  <si>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</si>
  <si>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</si>
  <si>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</si>
  <si>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</si>
  <si>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</si>
  <si>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</si>
  <si>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</si>
  <si>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</si>
  <si>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</si>
  <si>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</si>
  <si>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</si>
  <si>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</si>
  <si>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</si>
  <si>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</si>
  <si>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</si>
  <si>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</si>
  <si>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</si>
  <si>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</si>
  <si>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</si>
  <si>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</si>
  <si>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</si>
  <si>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</si>
  <si>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</si>
  <si>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</si>
  <si>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</si>
  <si>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</si>
  <si>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</si>
  <si>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</si>
  <si>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</si>
  <si>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</si>
  <si>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</si>
  <si>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</si>
  <si>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</si>
  <si>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</si>
  <si>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</si>
  <si>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</si>
  <si>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</si>
  <si>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</si>
  <si>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</si>
  <si>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</si>
  <si>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</si>
  <si>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</si>
  <si>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</si>
  <si>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</si>
  <si>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</si>
  <si>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</si>
  <si>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</si>
  <si>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</si>
  <si>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</si>
  <si>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</si>
  <si>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</si>
  <si>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</si>
  <si>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</si>
  <si>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</si>
  <si>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</si>
  <si>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</si>
  <si>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</si>
  <si>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</si>
  <si>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</si>
  <si>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</si>
  <si>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</si>
  <si>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</si>
  <si>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</si>
  <si>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</si>
  <si>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</si>
  <si>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</si>
  <si>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</si>
  <si>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</si>
  <si>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</si>
  <si>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</si>
  <si>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</si>
  <si>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</si>
  <si>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</si>
  <si>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</si>
  <si>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</si>
  <si>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</si>
  <si>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</si>
  <si>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</si>
  <si>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</si>
  <si>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</si>
  <si>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</si>
  <si>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</si>
  <si>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</si>
  <si>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</si>
  <si>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</si>
  <si>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</si>
  <si>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</si>
  <si>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</si>
  <si>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</si>
  <si>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</si>
  <si>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</si>
  <si>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</si>
  <si>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</si>
  <si>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</si>
  <si>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</si>
  <si>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</si>
  <si>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</si>
  <si>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</si>
  <si>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</si>
  <si>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</si>
  <si>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</si>
  <si>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</si>
  <si>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</si>
  <si>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</si>
  <si>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</si>
  <si>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</si>
  <si>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</si>
  <si>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</si>
  <si>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</si>
  <si>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</si>
  <si>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</si>
  <si>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</si>
  <si>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</si>
  <si>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</si>
  <si>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</si>
  <si>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</si>
  <si>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</si>
  <si>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</si>
  <si>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</si>
  <si>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</si>
  <si>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</si>
  <si>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</si>
  <si>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</si>
  <si>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</si>
  <si>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</si>
  <si>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</si>
  <si>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</si>
  <si>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</si>
  <si>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</si>
  <si>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</si>
  <si>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</si>
  <si>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</si>
  <si>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</si>
  <si>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</si>
  <si>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</si>
  <si>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</si>
  <si>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</si>
  <si>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</si>
  <si>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</si>
  <si>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</si>
  <si>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</si>
  <si>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</si>
  <si>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</si>
  <si>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</si>
  <si>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</si>
  <si>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</si>
  <si>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</si>
  <si>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</si>
  <si>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</si>
  <si>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</si>
  <si>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</si>
  <si>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</si>
  <si>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</si>
  <si>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</si>
  <si>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</si>
  <si>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</si>
  <si>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</si>
  <si>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</si>
  <si>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</si>
  <si>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</si>
  <si>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</si>
  <si>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</si>
  <si>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</si>
  <si>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</si>
  <si>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</si>
  <si>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</si>
  <si>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</si>
  <si>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</si>
  <si>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</si>
  <si>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</si>
  <si>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</si>
  <si>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</si>
  <si>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</si>
  <si>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</si>
  <si>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</si>
  <si>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</si>
  <si>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</si>
  <si>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</si>
  <si>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</si>
  <si>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</si>
  <si>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</si>
  <si>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</si>
  <si>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</si>
  <si>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</si>
  <si>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</si>
  <si>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</si>
  <si>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</si>
  <si>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</si>
  <si>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</si>
  <si>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</si>
  <si>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</si>
  <si>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</si>
  <si>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</si>
  <si>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</si>
  <si>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</si>
  <si>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</si>
  <si>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</si>
  <si>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</si>
  <si>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</si>
  <si>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</si>
  <si>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</si>
  <si>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</si>
  <si>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</si>
  <si>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</si>
  <si>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</si>
  <si>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</si>
  <si>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</si>
  <si>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</si>
  <si>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</si>
  <si>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</si>
  <si>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</si>
  <si>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</si>
  <si>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</si>
  <si>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</si>
  <si>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</si>
  <si>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</si>
  <si>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</si>
  <si>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</si>
  <si>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</si>
  <si>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</si>
  <si>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</si>
  <si>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</si>
  <si>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</si>
  <si>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</si>
  <si>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</si>
  <si>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</si>
  <si>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</si>
  <si>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</si>
  <si>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</si>
  <si>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</si>
  <si>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</si>
  <si>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</si>
  <si>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</si>
  <si>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</si>
  <si>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</si>
  <si>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</si>
  <si>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</si>
  <si>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</si>
  <si>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</si>
  <si>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</si>
  <si>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</si>
  <si>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</si>
  <si>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</si>
  <si>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</si>
  <si>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</si>
  <si>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</si>
  <si>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</si>
  <si>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</si>
  <si>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</si>
  <si>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</si>
  <si>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</si>
  <si>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</si>
  <si>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</si>
  <si>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</si>
  <si>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</si>
  <si>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</si>
  <si>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</si>
  <si>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</si>
  <si>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</si>
  <si>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</si>
  <si>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</si>
  <si>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</si>
  <si>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</si>
  <si>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</si>
  <si>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</si>
  <si>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</si>
  <si>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</si>
  <si>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</si>
  <si>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</si>
  <si>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</si>
  <si>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</si>
  <si>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</si>
  <si>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</si>
  <si>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</si>
  <si>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</si>
  <si>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</si>
  <si>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</si>
  <si>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</si>
  <si>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</si>
  <si>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</si>
  <si>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</si>
  <si>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</si>
  <si>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</si>
  <si>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</si>
  <si>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</si>
  <si>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</si>
  <si>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</si>
  <si>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</si>
  <si>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</si>
  <si>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</si>
  <si>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</si>
  <si>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</si>
  <si>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</si>
  <si>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</si>
  <si>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</si>
  <si>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</si>
  <si>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</si>
  <si>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</si>
  <si>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</si>
  <si>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</si>
  <si>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</si>
  <si>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</si>
  <si>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</si>
  <si>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</si>
  <si>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</si>
  <si>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</si>
  <si>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</si>
  <si>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</si>
  <si>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</si>
  <si>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</si>
  <si>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</si>
  <si>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</si>
  <si>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</si>
  <si>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</si>
  <si>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</si>
  <si>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</si>
  <si>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</si>
  <si>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</si>
  <si>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</si>
  <si>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</si>
  <si>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</si>
  <si>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</si>
  <si>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</si>
  <si>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</si>
  <si>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</si>
  <si>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</si>
  <si>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</si>
  <si>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</si>
  <si>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</si>
  <si>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</si>
  <si>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</si>
  <si>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</si>
  <si>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</si>
  <si>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</si>
  <si>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</si>
  <si>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</si>
  <si>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</si>
  <si>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</si>
  <si>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</si>
  <si>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</si>
  <si>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</si>
  <si>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</si>
  <si>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</si>
  <si>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</si>
  <si>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</si>
  <si>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</si>
  <si>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</si>
  <si>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</si>
  <si>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</si>
  <si>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</si>
  <si>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</si>
  <si>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</si>
  <si>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</si>
  <si>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</si>
  <si>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</si>
  <si>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</si>
  <si>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</si>
  <si>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</si>
  <si>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</si>
  <si>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</si>
  <si>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</si>
  <si>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</si>
  <si>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</si>
  <si>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</si>
  <si>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</si>
  <si>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</si>
  <si>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</si>
  <si>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</si>
  <si>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</si>
  <si>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</si>
  <si>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</si>
  <si>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</si>
  <si>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</si>
  <si>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</si>
  <si>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</si>
  <si>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</si>
  <si>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</si>
  <si>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</si>
  <si>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</si>
  <si>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</si>
  <si>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</si>
  <si>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</si>
  <si>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</si>
  <si>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</si>
  <si>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</si>
  <si>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</si>
  <si>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</si>
  <si>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</si>
  <si>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</si>
  <si>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</si>
  <si>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</si>
  <si>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</si>
  <si>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</si>
  <si>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</si>
  <si>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</si>
  <si>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</si>
  <si>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</si>
  <si>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</si>
  <si>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</si>
  <si>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</si>
  <si>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</si>
  <si>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</si>
  <si>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</si>
  <si>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</si>
  <si>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</si>
  <si>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</si>
  <si>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</si>
  <si>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</si>
  <si>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</si>
  <si>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</si>
  <si>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</si>
  <si>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</si>
  <si>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</si>
  <si>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</si>
  <si>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</si>
  <si>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</si>
  <si>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</si>
  <si>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</si>
  <si>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</si>
  <si>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</si>
  <si>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</si>
  <si>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</si>
  <si>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</si>
  <si>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</si>
  <si>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</si>
  <si>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</si>
  <si>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</si>
  <si>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</si>
  <si>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</si>
  <si>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</si>
  <si>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</si>
  <si>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</si>
  <si>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</si>
  <si>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</si>
  <si>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</si>
  <si>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</si>
  <si>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</si>
  <si>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</si>
  <si>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</si>
  <si>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</si>
  <si>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</si>
  <si>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</si>
  <si>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</si>
  <si>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</si>
  <si>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</si>
  <si>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</si>
  <si>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</si>
  <si>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</si>
  <si>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</si>
  <si>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</si>
  <si>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</si>
  <si>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</si>
  <si>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</si>
  <si>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</si>
  <si>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</si>
  <si>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</si>
  <si>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</si>
  <si>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</si>
  <si>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</si>
  <si>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</si>
  <si>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</si>
  <si>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</si>
  <si>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</si>
  <si>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</si>
  <si>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</si>
  <si>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</si>
  <si>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</si>
  <si>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</si>
  <si>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</si>
  <si>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</si>
  <si>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</si>
  <si>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</si>
  <si>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</si>
  <si>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</si>
  <si>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</si>
  <si>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</si>
  <si>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</si>
  <si>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</si>
  <si>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</si>
  <si>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</si>
  <si>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</si>
  <si>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</si>
  <si>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</si>
  <si>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</si>
  <si>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</si>
  <si>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</si>
  <si>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</si>
  <si>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</si>
  <si>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</si>
  <si>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</si>
  <si>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</si>
  <si>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</si>
  <si>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</si>
  <si>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</si>
  <si>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</si>
  <si>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</si>
  <si>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</si>
  <si>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</si>
  <si>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</si>
  <si>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</si>
  <si>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</si>
  <si>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</si>
  <si>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</si>
  <si>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</si>
  <si>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</si>
  <si>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</si>
  <si>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</si>
  <si>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</si>
  <si>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</si>
  <si>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</si>
  <si>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</si>
  <si>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</si>
  <si>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</si>
  <si>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</si>
  <si>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</si>
  <si>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</si>
  <si>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</si>
  <si>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</si>
  <si>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</si>
  <si>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</si>
  <si>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</si>
  <si>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</si>
  <si>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</si>
  <si>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</si>
  <si>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</si>
  <si>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</si>
  <si>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</si>
  <si>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</si>
  <si>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</si>
  <si>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</si>
  <si>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</si>
  <si>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</si>
  <si>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</si>
  <si>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</si>
  <si>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</si>
  <si>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</si>
  <si>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</si>
  <si>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</si>
  <si>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</si>
  <si>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</si>
  <si>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</si>
  <si>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</si>
  <si>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</si>
  <si>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</si>
  <si>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</si>
  <si>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</si>
  <si>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</si>
  <si>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</si>
  <si>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</si>
  <si>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</si>
  <si>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</si>
  <si>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</si>
  <si>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</si>
  <si>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</si>
  <si>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</si>
  <si>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</si>
  <si>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</si>
  <si>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</si>
  <si>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</si>
  <si>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</si>
  <si>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</si>
  <si>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</si>
  <si>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</si>
  <si>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</si>
  <si>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</si>
  <si>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</si>
  <si>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</si>
  <si>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</si>
  <si>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</si>
  <si>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</si>
  <si>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</si>
  <si>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</si>
  <si>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</si>
  <si>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</si>
  <si>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</si>
  <si>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</si>
  <si>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</si>
  <si>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</si>
  <si>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</si>
  <si>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</si>
  <si>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</si>
  <si>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</si>
  <si>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</si>
  <si>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</si>
  <si>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</si>
  <si>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</si>
  <si>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</si>
  <si>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</si>
  <si>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</si>
  <si>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</si>
  <si>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</si>
  <si>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</si>
  <si>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</si>
  <si>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</si>
  <si>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</si>
  <si>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</si>
  <si>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</si>
  <si>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</si>
  <si>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</si>
  <si>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</si>
  <si>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</si>
  <si>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</si>
  <si>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</si>
  <si>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</si>
  <si>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</si>
  <si>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</si>
  <si>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</si>
  <si>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</si>
  <si>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</si>
  <si>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</si>
  <si>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</si>
  <si>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</si>
  <si>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</si>
  <si>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</si>
  <si>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</si>
  <si>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</si>
  <si>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</si>
  <si>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</si>
  <si>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</si>
  <si>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</si>
  <si>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</si>
  <si>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</si>
  <si>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</si>
  <si>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</si>
  <si>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</si>
  <si>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</si>
  <si>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</si>
  <si>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</si>
  <si>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</si>
  <si>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</si>
  <si>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</si>
  <si>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</si>
  <si>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</si>
  <si>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</si>
  <si>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</si>
  <si>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</si>
  <si>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</si>
  <si>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</si>
  <si>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</si>
  <si>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</si>
  <si>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</si>
  <si>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</si>
  <si>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</si>
  <si>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</si>
  <si>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</si>
  <si>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</si>
  <si>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</si>
  <si>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</si>
  <si>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</si>
  <si>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</si>
  <si>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</si>
  <si>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</si>
  <si>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</si>
  <si>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</si>
  <si>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</si>
  <si>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</si>
  <si>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</si>
  <si>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</si>
  <si>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</si>
  <si>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</si>
  <si>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</si>
  <si>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</si>
  <si>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</si>
  <si>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</si>
  <si>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</si>
  <si>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</si>
  <si>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</si>
  <si>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</si>
  <si>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</si>
  <si>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</si>
  <si>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</si>
  <si>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</si>
  <si>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</si>
  <si>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</si>
  <si>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</si>
  <si>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</si>
  <si>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</si>
  <si>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</si>
  <si>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</si>
  <si>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</si>
  <si>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</si>
  <si>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</si>
  <si>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</si>
  <si>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</si>
  <si>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</si>
  <si>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</si>
  <si>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</si>
  <si>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</si>
  <si>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</si>
  <si>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</si>
  <si>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</si>
  <si>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</si>
  <si>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</si>
  <si>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</si>
  <si>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</si>
  <si>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</si>
  <si>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</si>
  <si>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</si>
  <si>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</si>
  <si>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</si>
  <si>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</si>
  <si>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</si>
  <si>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</si>
  <si>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</si>
  <si>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</si>
  <si>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</si>
  <si>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</si>
  <si>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</si>
  <si>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</si>
  <si>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</si>
  <si>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</si>
  <si>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</si>
  <si>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</si>
  <si>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</si>
  <si>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</si>
  <si>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</si>
  <si>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</si>
  <si>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</si>
  <si>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</si>
  <si>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</si>
  <si>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</si>
  <si>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</si>
  <si>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</si>
  <si>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</si>
  <si>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</si>
  <si>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</si>
  <si>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</si>
  <si>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</si>
  <si>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</si>
  <si>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</si>
  <si>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</si>
  <si>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</si>
  <si>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</si>
  <si>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</si>
  <si>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</si>
  <si>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</si>
  <si>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</si>
  <si>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</si>
  <si>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</si>
  <si>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</si>
  <si>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</si>
  <si>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</si>
  <si>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</si>
  <si>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</si>
  <si>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</si>
  <si>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</si>
  <si>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</si>
  <si>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</si>
  <si>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</si>
  <si>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</si>
  <si>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</si>
  <si>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</si>
  <si>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</si>
  <si>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</si>
  <si>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</si>
  <si>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</si>
  <si>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</si>
  <si>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</si>
  <si>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</si>
  <si>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</si>
  <si>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</si>
  <si>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</si>
  <si>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</si>
  <si>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</si>
  <si>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</si>
  <si>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</si>
  <si>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</si>
  <si>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</si>
  <si>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</si>
  <si>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</si>
  <si>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</si>
  <si>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</si>
  <si>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</si>
  <si>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</si>
  <si>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</si>
  <si>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</si>
  <si>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</si>
  <si>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</si>
  <si>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</si>
  <si>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</si>
  <si>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</si>
  <si>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</si>
  <si>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</si>
  <si>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</si>
  <si>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</si>
  <si>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</si>
  <si>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</si>
  <si>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</si>
  <si>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</si>
  <si>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</si>
  <si>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</si>
  <si>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</si>
  <si>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</si>
  <si>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</si>
  <si>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</si>
  <si>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</si>
  <si>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</si>
  <si>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</si>
  <si>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</si>
  <si>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</si>
  <si>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</si>
  <si>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</si>
  <si>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</si>
  <si>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</si>
  <si>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</si>
  <si>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</si>
  <si>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</si>
  <si>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</si>
  <si>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</si>
  <si>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</si>
  <si>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</si>
  <si>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</si>
  <si>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</si>
  <si>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</si>
  <si>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</si>
  <si>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</si>
  <si>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</si>
  <si>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</si>
  <si>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</si>
  <si>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</si>
  <si>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</si>
  <si>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</si>
  <si>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</si>
  <si>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</si>
  <si>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</si>
  <si>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</si>
  <si>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</si>
  <si>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</si>
  <si>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</si>
  <si>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</si>
  <si>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</si>
  <si>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</si>
  <si>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</si>
  <si>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</si>
  <si>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</si>
  <si>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</si>
  <si>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</si>
  <si>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</si>
  <si>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</si>
  <si>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</si>
  <si>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</si>
  <si>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</si>
  <si>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</si>
  <si>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</si>
  <si>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</si>
  <si>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</si>
  <si>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</si>
  <si>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</si>
  <si>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</si>
  <si>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</si>
  <si>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</si>
  <si>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</si>
  <si>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</si>
  <si>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</si>
  <si>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</si>
  <si>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</si>
  <si>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</si>
  <si>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</si>
  <si>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</si>
  <si>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</si>
  <si>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</si>
  <si>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</si>
  <si>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</si>
  <si>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</si>
  <si>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</si>
  <si>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</si>
  <si>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</si>
  <si>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</si>
  <si>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</si>
  <si>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</si>
  <si>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</si>
  <si>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</si>
  <si>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</si>
  <si>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</si>
  <si>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</si>
  <si>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</si>
  <si>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</si>
  <si>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</si>
  <si>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</si>
  <si>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</si>
  <si>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</si>
  <si>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</si>
  <si>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</si>
  <si>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</si>
  <si>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</si>
  <si>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</si>
  <si>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</si>
  <si>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</si>
  <si>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</si>
  <si>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</si>
  <si>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</si>
  <si>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</si>
  <si>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</si>
  <si>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</si>
  <si>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</si>
  <si>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</si>
  <si>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</si>
  <si>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</si>
  <si>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</si>
  <si>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</si>
  <si>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</si>
  <si>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</si>
  <si>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</si>
  <si>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</si>
  <si>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</si>
  <si>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</si>
  <si>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</si>
  <si>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</si>
  <si>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</si>
  <si>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</si>
  <si>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</si>
  <si>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</si>
  <si>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</si>
  <si>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</si>
  <si>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</si>
  <si>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</si>
  <si>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</si>
  <si>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</si>
  <si>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</si>
  <si>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</si>
  <si>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</si>
  <si>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</si>
  <si>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</si>
  <si>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</si>
  <si>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</si>
  <si>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</si>
  <si>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</si>
  <si>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</si>
  <si>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</si>
  <si>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</si>
  <si>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</si>
  <si>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</si>
  <si>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</si>
  <si>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</si>
  <si>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</si>
  <si>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</si>
  <si>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</si>
  <si>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</si>
  <si>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</si>
  <si>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</si>
  <si>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</si>
  <si>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</si>
  <si>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</si>
  <si>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</si>
  <si>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</si>
  <si>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</si>
  <si>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</si>
  <si>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</si>
  <si>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</si>
  <si>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</si>
  <si>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</si>
  <si>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</si>
  <si>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</si>
  <si>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</si>
  <si>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</si>
  <si>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</si>
  <si>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</si>
  <si>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</si>
  <si>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</si>
  <si>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</si>
  <si>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</si>
  <si>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</si>
  <si>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</si>
  <si>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</si>
  <si>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</si>
  <si>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</si>
  <si>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</si>
  <si>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</si>
  <si>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</si>
  <si>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</si>
  <si>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</si>
  <si>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</si>
  <si>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</si>
  <si>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</si>
  <si>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</si>
  <si>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</si>
  <si>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</si>
  <si>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</si>
  <si>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</si>
  <si>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</si>
  <si>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</si>
  <si>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</si>
  <si>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</si>
  <si>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</si>
  <si>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</si>
  <si>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</si>
  <si>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</si>
  <si>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</si>
  <si>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</si>
  <si>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</si>
  <si>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</si>
  <si>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</si>
  <si>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</si>
  <si>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</si>
  <si>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</si>
  <si>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</si>
  <si>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</si>
  <si>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</si>
  <si>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</si>
  <si>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</si>
  <si>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</si>
  <si>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</si>
  <si>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</si>
  <si>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</si>
  <si>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</si>
  <si>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</si>
  <si>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</si>
  <si>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</si>
  <si>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</si>
  <si>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</si>
  <si>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</si>
  <si>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</si>
  <si>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</si>
  <si>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</si>
  <si>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</si>
  <si>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</si>
  <si>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</si>
  <si>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</si>
  <si>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</si>
  <si>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</si>
  <si>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</si>
  <si>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</si>
  <si>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</si>
  <si>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</si>
  <si>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</si>
  <si>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</si>
  <si>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</si>
  <si>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</si>
  <si>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</si>
  <si>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</si>
  <si>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</si>
  <si>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</si>
  <si>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</si>
  <si>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</si>
  <si>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</si>
  <si>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</si>
  <si>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</si>
  <si>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</si>
  <si>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</si>
  <si>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</si>
  <si>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</si>
  <si>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</si>
  <si>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</si>
  <si>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</si>
  <si>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</si>
  <si>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</si>
  <si>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</si>
  <si>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</si>
  <si>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</si>
  <si>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</si>
  <si>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</si>
  <si>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</si>
  <si>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</si>
  <si>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</si>
  <si>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</si>
  <si>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</si>
  <si>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</si>
  <si>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</si>
  <si>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</si>
  <si>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</si>
  <si>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</si>
  <si>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</si>
  <si>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</si>
  <si>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</si>
  <si>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</si>
  <si>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</si>
  <si>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</si>
  <si>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</si>
  <si>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</si>
  <si>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</si>
  <si>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</si>
  <si>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</si>
  <si>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</si>
  <si>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</si>
  <si>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</si>
  <si>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</si>
  <si>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</si>
  <si>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</si>
  <si>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</si>
  <si>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</si>
  <si>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</si>
  <si>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</si>
  <si>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</si>
  <si>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</si>
  <si>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</si>
  <si>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</si>
  <si>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</si>
  <si>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</si>
  <si>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</si>
  <si>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</si>
  <si>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</si>
  <si>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</si>
  <si>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</si>
  <si>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</si>
  <si>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</si>
  <si>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</si>
  <si>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</si>
  <si>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</si>
  <si>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</si>
  <si>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</si>
  <si>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</si>
  <si>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</si>
  <si>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</si>
  <si>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</si>
  <si>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</si>
  <si>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</si>
  <si>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</si>
  <si>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</si>
  <si>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</si>
  <si>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</si>
  <si>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</si>
  <si>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</si>
  <si>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</si>
  <si>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</si>
  <si>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</si>
  <si>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</si>
  <si>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</si>
  <si>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</si>
  <si>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</si>
  <si>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</si>
  <si>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</si>
  <si>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</si>
  <si>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</si>
  <si>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</si>
  <si>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</si>
  <si>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</si>
  <si>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</si>
  <si>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</si>
  <si>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</si>
  <si>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</si>
  <si>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</si>
  <si>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</si>
  <si>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</si>
  <si>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</si>
  <si>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</si>
  <si>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</si>
  <si>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</si>
  <si>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</si>
  <si>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</si>
  <si>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</si>
  <si>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</si>
  <si>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</si>
  <si>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</si>
  <si>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</si>
  <si>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</si>
  <si>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</si>
  <si>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</si>
  <si>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</si>
  <si>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</si>
  <si>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</si>
  <si>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</si>
  <si>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</si>
  <si>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</si>
  <si>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</si>
  <si>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</si>
  <si>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</si>
  <si>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</si>
  <si>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</si>
  <si>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</si>
  <si>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</si>
  <si>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</si>
  <si>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</si>
  <si>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</si>
  <si>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</si>
  <si>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</si>
  <si>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</si>
  <si>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</si>
  <si>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</si>
  <si>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</si>
  <si>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</si>
  <si>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</si>
  <si>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</si>
  <si>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</si>
  <si>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</si>
  <si>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</si>
  <si>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</si>
  <si>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</si>
  <si>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</si>
  <si>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</si>
  <si>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</si>
  <si>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</si>
  <si>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</si>
  <si>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</si>
  <si>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</si>
  <si>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</si>
  <si>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</si>
  <si>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</si>
  <si>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</si>
  <si>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</si>
  <si>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</si>
  <si>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</si>
  <si>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</si>
  <si>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</si>
  <si>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</si>
  <si>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</si>
  <si>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</si>
  <si>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</si>
  <si>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</si>
  <si>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</si>
  <si>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</si>
  <si>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</si>
  <si>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</si>
  <si>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</si>
  <si>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</si>
  <si>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</si>
  <si>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</si>
  <si>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</si>
  <si>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</si>
  <si>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</si>
  <si>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</si>
  <si>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</si>
  <si>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</si>
  <si>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</si>
  <si>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</si>
  <si>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</si>
  <si>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</si>
  <si>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</si>
  <si>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</si>
  <si>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</si>
  <si>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</si>
  <si>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</si>
  <si>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</si>
  <si>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</si>
  <si>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</si>
  <si>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</si>
  <si>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</si>
  <si>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</si>
  <si>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</si>
  <si>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</si>
  <si>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</si>
  <si>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</si>
  <si>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</si>
  <si>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</si>
  <si>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</si>
  <si>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</si>
  <si>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</si>
  <si>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</si>
  <si>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</si>
  <si>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</si>
  <si>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</si>
  <si>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</si>
  <si>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</si>
  <si>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</si>
  <si>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</si>
  <si>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</si>
  <si>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</si>
  <si>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</si>
  <si>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</si>
  <si>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</si>
  <si>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</si>
  <si>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</si>
  <si>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</si>
  <si>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</si>
  <si>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</si>
  <si>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</si>
  <si>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</si>
  <si>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</si>
  <si>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</si>
  <si>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</si>
  <si>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</si>
  <si>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</si>
  <si>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</si>
  <si>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</si>
  <si>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</si>
  <si>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</si>
  <si>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</si>
  <si>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</si>
  <si>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</si>
  <si>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</si>
  <si>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</si>
  <si>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</si>
  <si>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</si>
  <si>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</si>
  <si>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</si>
  <si>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</si>
  <si>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</si>
  <si>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</si>
  <si>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</si>
  <si>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</si>
  <si>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</si>
  <si>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</si>
  <si>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</si>
  <si>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</si>
  <si>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</si>
  <si>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</si>
  <si>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</si>
  <si>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</si>
  <si>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</si>
  <si>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</si>
  <si>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</si>
  <si>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</si>
  <si>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</si>
  <si>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</si>
  <si>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</si>
  <si>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</si>
  <si>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</si>
  <si>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</si>
  <si>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</si>
  <si>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</si>
  <si>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</si>
  <si>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</si>
  <si>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</si>
  <si>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</si>
  <si>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</si>
  <si>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</si>
  <si>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</si>
  <si>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</si>
  <si>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</si>
  <si>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</si>
  <si>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</si>
  <si>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</si>
  <si>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</si>
  <si>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</si>
  <si>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</si>
  <si>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</si>
  <si>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</si>
  <si>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</si>
  <si>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</si>
  <si>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</si>
  <si>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</si>
  <si>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</si>
  <si>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</si>
  <si>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</si>
  <si>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</si>
  <si>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</si>
  <si>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</si>
  <si>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</si>
  <si>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</si>
  <si>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</si>
  <si>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</si>
  <si>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</si>
  <si>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</si>
  <si>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</si>
  <si>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</si>
  <si>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</si>
  <si>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</si>
  <si>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</si>
  <si>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</si>
  <si>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</si>
  <si>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</si>
  <si>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</si>
  <si>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</si>
  <si>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</si>
  <si>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</si>
  <si>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</si>
  <si>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</si>
  <si>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</si>
  <si>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</si>
  <si>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</si>
  <si>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</si>
  <si>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</si>
  <si>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</si>
  <si>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</si>
  <si>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</si>
  <si>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</si>
  <si>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</si>
  <si>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</si>
  <si>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</si>
  <si>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</si>
  <si>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</si>
  <si>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</si>
  <si>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</si>
  <si>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</si>
  <si>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</si>
  <si>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</si>
  <si>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</si>
  <si>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</si>
  <si>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</si>
  <si>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</si>
  <si>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</si>
  <si>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</si>
  <si>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</si>
  <si>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</si>
  <si>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</si>
  <si>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</si>
  <si>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</si>
  <si>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</si>
  <si>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</si>
  <si>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</si>
  <si>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</si>
  <si>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</si>
  <si>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</si>
  <si>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</si>
  <si>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</si>
  <si>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</si>
  <si>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</si>
  <si>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</si>
  <si>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</si>
  <si>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</si>
  <si>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</si>
  <si>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</si>
  <si>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</si>
  <si>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</si>
  <si>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</si>
  <si>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</si>
  <si>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</si>
  <si>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</si>
  <si>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</si>
  <si>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</si>
  <si>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</si>
  <si>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</si>
  <si>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</si>
  <si>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</si>
  <si>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</si>
  <si>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</si>
  <si>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</si>
  <si>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</si>
  <si>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</si>
  <si>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</si>
  <si>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</si>
  <si>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</si>
  <si>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</si>
  <si>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</si>
  <si>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</si>
  <si>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</si>
  <si>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</si>
  <si>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</si>
  <si>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</si>
  <si>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</si>
  <si>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</si>
  <si>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</si>
  <si>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</si>
  <si>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</si>
  <si>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</si>
  <si>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</si>
  <si>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</si>
  <si>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</si>
  <si>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</si>
  <si>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</si>
  <si>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</si>
  <si>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</si>
  <si>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</si>
  <si>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</si>
  <si>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</si>
  <si>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</si>
  <si>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</si>
  <si>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</si>
  <si>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</si>
  <si>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</si>
  <si>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</si>
  <si>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</si>
  <si>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</si>
  <si>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</si>
  <si>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</si>
  <si>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</si>
  <si>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</si>
  <si>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</si>
  <si>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</si>
  <si>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</si>
  <si>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</si>
  <si>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</si>
  <si>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</si>
  <si>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</si>
  <si>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</si>
  <si>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</si>
  <si>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</si>
  <si>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</si>
  <si>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</si>
  <si>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</si>
  <si>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</si>
  <si>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</si>
  <si>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</si>
  <si>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</si>
  <si>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</si>
  <si>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</si>
  <si>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</si>
  <si>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</si>
  <si>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</si>
  <si>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</si>
  <si>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</si>
  <si>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</si>
  <si>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</si>
  <si>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</si>
  <si>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</si>
  <si>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</si>
  <si>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</si>
  <si>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</si>
  <si>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</si>
  <si>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</si>
  <si>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</si>
  <si>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</si>
  <si>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</si>
  <si>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</si>
  <si>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</si>
  <si>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</si>
  <si>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</si>
  <si>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</si>
  <si>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</si>
  <si>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</si>
  <si>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</si>
  <si>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</si>
  <si>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</si>
  <si>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</si>
  <si>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</si>
  <si>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</si>
  <si>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</si>
  <si>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</si>
  <si>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</si>
  <si>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</si>
  <si>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</si>
  <si>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</si>
  <si>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</si>
  <si>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</si>
  <si>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</si>
  <si>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</si>
  <si>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</si>
  <si>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</si>
  <si>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</si>
  <si>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</si>
  <si>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</si>
  <si>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</si>
  <si>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</si>
  <si>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</si>
  <si>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</si>
  <si>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</si>
  <si>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</si>
  <si>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</si>
  <si>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</si>
  <si>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</si>
  <si>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</si>
  <si>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</si>
  <si>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</si>
  <si>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</si>
  <si>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</si>
  <si>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</si>
  <si>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</si>
  <si>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</si>
  <si>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</si>
  <si>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</si>
  <si>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</si>
  <si>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</si>
  <si>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</si>
  <si>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</si>
  <si>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</si>
  <si>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</si>
  <si>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</si>
  <si>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</si>
  <si>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</si>
  <si>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</si>
  <si>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</si>
  <si>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</si>
  <si>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</si>
  <si>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</si>
  <si>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</si>
  <si>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</si>
  <si>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</si>
  <si>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</si>
  <si>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</si>
  <si>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</si>
  <si>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</si>
  <si>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</si>
  <si>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</si>
  <si>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</si>
  <si>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</si>
  <si>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</si>
  <si>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</si>
  <si>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</si>
  <si>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</si>
  <si>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</si>
  <si>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</si>
  <si>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</si>
  <si>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</si>
  <si>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</si>
  <si>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</si>
  <si>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</si>
  <si>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</si>
  <si>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</si>
  <si>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</si>
  <si>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</si>
  <si>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</si>
  <si>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</si>
  <si>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</si>
  <si>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</si>
  <si>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</si>
  <si>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</si>
  <si>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</si>
  <si>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</si>
  <si>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</si>
  <si>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</si>
  <si>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</si>
  <si>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</si>
  <si>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</si>
  <si>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</si>
  <si>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</si>
  <si>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</si>
  <si>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</si>
  <si>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</si>
  <si>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</si>
  <si>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</si>
  <si>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</si>
  <si>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</si>
  <si>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</si>
  <si>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</si>
  <si>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</si>
  <si>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</si>
  <si>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</si>
  <si>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</si>
  <si>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</si>
  <si>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</si>
  <si>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</si>
  <si>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</si>
  <si>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</si>
  <si>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</si>
  <si>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</si>
  <si>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</si>
  <si>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</si>
  <si>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</si>
  <si>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</si>
  <si>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</si>
  <si>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</si>
  <si>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</si>
  <si>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</si>
  <si>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</si>
  <si>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</si>
  <si>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</si>
  <si>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</si>
  <si>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</si>
  <si>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</si>
  <si>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</si>
  <si>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</si>
  <si>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</si>
  <si>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</si>
  <si>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</si>
  <si>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</si>
  <si>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</si>
  <si>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</si>
  <si>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</si>
  <si>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</si>
  <si>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</si>
  <si>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</si>
  <si>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</si>
  <si>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</si>
  <si>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</si>
  <si>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</si>
  <si>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</si>
  <si>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</si>
  <si>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</si>
  <si>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</si>
  <si>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</si>
  <si>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</si>
  <si>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</si>
  <si>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</si>
  <si>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</si>
  <si>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</si>
  <si>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</si>
  <si>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</si>
  <si>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</si>
  <si>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</si>
  <si>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</si>
  <si>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</si>
  <si>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</si>
  <si>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</si>
  <si>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</si>
  <si>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</si>
  <si>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</si>
  <si>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</si>
  <si>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</si>
  <si>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</si>
  <si>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</si>
  <si>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</si>
  <si>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</si>
  <si>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</si>
  <si>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</si>
  <si>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</si>
  <si>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</si>
  <si>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</si>
  <si>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</si>
  <si>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</si>
  <si>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</si>
  <si>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</si>
  <si>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</si>
  <si>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</si>
  <si>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</si>
  <si>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</si>
  <si>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</si>
  <si>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</si>
  <si>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</si>
  <si>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</si>
  <si>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</si>
  <si>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</si>
  <si>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</si>
  <si>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</si>
  <si>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</si>
  <si>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</si>
  <si>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</si>
  <si>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</si>
  <si>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</si>
  <si>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</si>
  <si>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</si>
  <si>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</si>
  <si>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</si>
  <si>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</si>
  <si>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</si>
  <si>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</si>
  <si>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</si>
  <si>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</si>
  <si>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</si>
  <si>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</si>
  <si>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</si>
  <si>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</si>
  <si>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</si>
  <si>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</si>
  <si>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</si>
  <si>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</si>
  <si>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</si>
  <si>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</si>
  <si>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</si>
  <si>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</si>
  <si>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</si>
  <si>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</si>
  <si>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</si>
  <si>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</si>
  <si>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</si>
  <si>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</si>
  <si>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</si>
  <si>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</si>
  <si>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</si>
  <si>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</si>
  <si>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</si>
  <si>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</si>
  <si>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</si>
  <si>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</si>
  <si>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</si>
  <si>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</si>
  <si>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</si>
  <si>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</si>
  <si>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</si>
  <si>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</si>
  <si>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</si>
  <si>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</si>
  <si>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</si>
  <si>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</si>
  <si>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</si>
  <si>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</si>
  <si>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</si>
  <si>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</si>
  <si>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</si>
  <si>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</si>
  <si>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</si>
  <si>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</si>
  <si>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</si>
  <si>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</si>
  <si>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</si>
  <si>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</si>
  <si>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</si>
  <si>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</si>
  <si>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</si>
  <si>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</si>
  <si>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</si>
  <si>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</si>
  <si>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</si>
  <si>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</si>
  <si>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</si>
  <si>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</si>
  <si>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</si>
  <si>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</si>
  <si>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</si>
  <si>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</si>
  <si>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</si>
  <si>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</si>
  <si>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</si>
  <si>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</si>
  <si>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</si>
  <si>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</si>
  <si>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</si>
  <si>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</si>
  <si>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</si>
  <si>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</si>
  <si>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</si>
  <si>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</si>
  <si>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</si>
  <si>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</si>
  <si>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</si>
  <si>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</si>
  <si>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</si>
  <si>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</si>
  <si>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</si>
  <si>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</si>
  <si>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</si>
  <si>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</si>
  <si>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</si>
  <si>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</si>
  <si>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</si>
  <si>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</si>
  <si>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</si>
  <si>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</si>
  <si>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</si>
  <si>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</si>
  <si>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</si>
  <si>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</si>
  <si>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</si>
  <si>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</si>
  <si>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</si>
  <si>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</si>
  <si>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</si>
  <si>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</si>
  <si>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</si>
  <si>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</si>
  <si>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</si>
  <si>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</si>
  <si>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</si>
  <si>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</si>
  <si>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</si>
  <si>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</si>
  <si>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</si>
  <si>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</si>
  <si>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</si>
  <si>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</si>
  <si>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</si>
  <si>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</si>
  <si>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</si>
  <si>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</si>
  <si>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</si>
  <si>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</si>
  <si>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</si>
  <si>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</si>
  <si>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</si>
  <si>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</si>
  <si>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</si>
  <si>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</si>
  <si>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</si>
  <si>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</si>
  <si>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</si>
  <si>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</si>
  <si>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</si>
  <si>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</si>
  <si>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</si>
  <si>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</si>
  <si>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</si>
  <si>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</si>
  <si>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</si>
  <si>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</si>
  <si>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</si>
  <si>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</si>
  <si>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</si>
  <si>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</si>
  <si>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</si>
  <si>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</si>
  <si>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</si>
  <si>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</si>
  <si>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</si>
  <si>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</si>
  <si>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</si>
  <si>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</si>
  <si>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</si>
  <si>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</si>
  <si>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</si>
  <si>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</si>
  <si>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</si>
  <si>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</si>
  <si>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</si>
  <si>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</si>
  <si>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</si>
  <si>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</si>
  <si>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</si>
  <si>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</si>
  <si>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</si>
  <si>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</si>
  <si>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</si>
  <si>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</si>
  <si>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</si>
  <si>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</si>
  <si>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</si>
  <si>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</si>
  <si>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</si>
  <si>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</si>
  <si>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</si>
  <si>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</si>
  <si>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</si>
  <si>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</si>
  <si>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</si>
  <si>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</si>
  <si>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</si>
  <si>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</si>
  <si>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</si>
  <si>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</si>
  <si>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</si>
  <si>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</si>
  <si>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</si>
  <si>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</si>
  <si>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</si>
  <si>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</si>
  <si>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</si>
  <si>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</si>
  <si>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</si>
  <si>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</si>
  <si>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</si>
  <si>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</si>
  <si>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</si>
  <si>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</si>
  <si>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</si>
  <si>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</si>
  <si>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</si>
  <si>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</si>
  <si>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</si>
  <si>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</si>
  <si>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</si>
  <si>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</si>
  <si>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</si>
  <si>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</si>
  <si>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</si>
  <si>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</si>
  <si>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</si>
  <si>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</si>
  <si>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</si>
  <si>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</si>
  <si>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</si>
  <si>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</si>
  <si>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</si>
  <si>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</si>
  <si>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</si>
  <si>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</si>
  <si>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</si>
  <si>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</si>
  <si>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</si>
  <si>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</si>
  <si>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</si>
  <si>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</si>
  <si>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</si>
  <si>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</si>
  <si>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</si>
  <si>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</si>
  <si>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</si>
  <si>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</si>
  <si>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</si>
  <si>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</si>
  <si>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</si>
  <si>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</si>
  <si>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</si>
  <si>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</si>
  <si>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</si>
  <si>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</si>
  <si>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</si>
  <si>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</si>
  <si>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</si>
  <si>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</si>
  <si>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</si>
  <si>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</si>
  <si>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</si>
  <si>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</si>
  <si>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</si>
  <si>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</si>
  <si>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</si>
  <si>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</si>
  <si>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</si>
  <si>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</si>
  <si>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</si>
  <si>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</si>
  <si>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</si>
  <si>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</si>
  <si>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</si>
  <si>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</si>
  <si>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</si>
  <si>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</si>
  <si>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</si>
  <si>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</si>
  <si>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</si>
  <si>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</si>
  <si>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</si>
  <si>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</si>
  <si>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</si>
  <si>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</si>
  <si>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</si>
  <si>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</si>
  <si>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</si>
  <si>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</si>
  <si>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</si>
  <si>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</si>
  <si>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</si>
  <si>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</si>
  <si>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</si>
  <si>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</si>
  <si>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</si>
  <si>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</si>
  <si>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</si>
  <si>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</si>
  <si>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</si>
  <si>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</si>
  <si>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</si>
  <si>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</si>
  <si>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</si>
  <si>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</si>
  <si>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</si>
  <si>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</si>
  <si>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</si>
  <si>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</si>
  <si>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</si>
  <si>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</si>
  <si>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</si>
  <si>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</si>
  <si>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</si>
  <si>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</si>
  <si>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</si>
  <si>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</si>
  <si>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</si>
  <si>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</si>
  <si>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</si>
  <si>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</si>
  <si>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</si>
  <si>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</si>
  <si>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</si>
  <si>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</si>
  <si>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</si>
  <si>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</si>
  <si>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</si>
  <si>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</si>
  <si>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</si>
  <si>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</si>
  <si>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</si>
  <si>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</si>
  <si>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</si>
  <si>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</si>
  <si>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</si>
  <si>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</si>
  <si>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</si>
  <si>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</si>
  <si>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</si>
  <si>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</si>
  <si>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</si>
  <si>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</si>
  <si>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</si>
  <si>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</si>
  <si>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</si>
  <si>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</si>
  <si>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</si>
  <si>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</si>
  <si>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</si>
  <si>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</si>
  <si>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</si>
  <si>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</si>
  <si>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</si>
  <si>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</si>
  <si>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</si>
  <si>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</si>
  <si>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</si>
  <si>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</si>
  <si>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</si>
  <si>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</si>
  <si>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</si>
  <si>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</si>
  <si>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</si>
  <si>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</si>
  <si>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</si>
  <si>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</si>
  <si>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</si>
  <si>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</si>
  <si>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</si>
  <si>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</si>
  <si>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</si>
  <si>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</si>
  <si>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</si>
  <si>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</si>
  <si>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</si>
  <si>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</si>
  <si>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</si>
  <si>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</si>
  <si>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</si>
  <si>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</si>
  <si>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</si>
  <si>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</si>
  <si>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</si>
  <si>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</si>
  <si>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</si>
  <si>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</si>
  <si>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</si>
  <si>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</si>
  <si>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</si>
  <si>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</si>
  <si>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</si>
  <si>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</si>
  <si>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</si>
  <si>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</si>
  <si>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</si>
  <si>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</si>
  <si>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</si>
  <si>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</si>
  <si>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</si>
  <si>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</si>
  <si>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</si>
  <si>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</si>
  <si>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</si>
  <si>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</si>
  <si>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</si>
  <si>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</si>
  <si>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</si>
  <si>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</si>
  <si>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</si>
  <si>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</si>
  <si>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</si>
  <si>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</si>
  <si>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</si>
  <si>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</si>
  <si>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</si>
  <si>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</si>
  <si>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</si>
  <si>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</si>
  <si>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</si>
  <si>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</si>
  <si>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</si>
  <si>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</si>
  <si>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</si>
  <si>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</si>
  <si>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</si>
  <si>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</si>
  <si>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</si>
  <si>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</si>
  <si>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</si>
  <si>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</si>
  <si>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</si>
  <si>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</si>
  <si>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</si>
  <si>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</si>
  <si>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</si>
  <si>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</si>
  <si>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</si>
  <si>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</si>
  <si>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</si>
  <si>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</si>
  <si>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</si>
  <si>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</si>
  <si>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</si>
  <si>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</si>
  <si>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</si>
  <si>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</si>
  <si>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</si>
  <si>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</si>
  <si>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</si>
  <si>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</si>
  <si>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</si>
  <si>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</si>
  <si>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</si>
  <si>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</si>
  <si>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</si>
  <si>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</si>
  <si>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</si>
  <si>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</si>
  <si>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</si>
  <si>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</si>
  <si>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</si>
  <si>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</si>
  <si>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</si>
  <si>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</si>
  <si>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</si>
  <si>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</si>
  <si>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</si>
  <si>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</si>
  <si>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</si>
  <si>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</si>
  <si>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</si>
  <si>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</si>
  <si>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</si>
  <si>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</si>
  <si>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</si>
  <si>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</si>
  <si>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</si>
  <si>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</si>
  <si>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</si>
  <si>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</si>
  <si>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</si>
  <si>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</si>
  <si>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</si>
  <si>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</si>
  <si>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</si>
  <si>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</si>
  <si>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</si>
  <si>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</si>
  <si>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</si>
  <si>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</si>
  <si>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</si>
  <si>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</si>
  <si>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</si>
  <si>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</si>
  <si>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</si>
  <si>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</si>
  <si>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</si>
  <si>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</si>
  <si>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</si>
  <si>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</si>
  <si>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</si>
  <si>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</si>
  <si>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</si>
  <si>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</si>
  <si>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</si>
  <si>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</si>
  <si>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</si>
  <si>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</si>
  <si>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</si>
  <si>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</si>
  <si>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</si>
  <si>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</si>
  <si>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</si>
  <si>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</si>
  <si>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</si>
  <si>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</si>
  <si>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</si>
  <si>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</si>
  <si>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</si>
  <si>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</si>
  <si>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</si>
  <si>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</si>
  <si>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</si>
  <si>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</si>
  <si>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</si>
  <si>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</si>
  <si>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</si>
  <si>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</si>
  <si>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</si>
  <si>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</si>
  <si>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</si>
  <si>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</si>
  <si>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</si>
  <si>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</si>
  <si>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</si>
  <si>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</si>
  <si>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</si>
  <si>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</si>
  <si>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</si>
  <si>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</si>
  <si>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</si>
  <si>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</si>
  <si>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</si>
  <si>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</si>
  <si>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</si>
  <si>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</si>
  <si>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</si>
  <si>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</si>
  <si>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</si>
  <si>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</si>
  <si>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</si>
  <si>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</si>
  <si>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</si>
  <si>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</si>
  <si>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</si>
  <si>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</si>
  <si>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</si>
  <si>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</si>
  <si>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</si>
  <si>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</si>
  <si>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</si>
  <si>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</si>
  <si>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</si>
  <si>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</si>
  <si>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</si>
  <si>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</si>
  <si>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</si>
  <si>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</si>
  <si>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</si>
  <si>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</si>
  <si>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</si>
  <si>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</si>
  <si>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</si>
  <si>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</si>
  <si>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</si>
  <si>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</si>
  <si>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</si>
  <si>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</si>
  <si>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</si>
  <si>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</si>
  <si>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</si>
  <si>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</si>
  <si>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</si>
  <si>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</si>
  <si>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</si>
  <si>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</si>
  <si>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</si>
  <si>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</si>
  <si>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</si>
  <si>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</si>
  <si>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</si>
  <si>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</si>
  <si>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</si>
  <si>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</si>
  <si>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</si>
  <si>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</si>
  <si>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</si>
  <si>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</si>
  <si>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</si>
  <si>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</si>
  <si>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</si>
  <si>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</si>
  <si>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</si>
  <si>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</si>
  <si>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</si>
  <si>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</si>
  <si>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</si>
  <si>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</si>
  <si>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</si>
  <si>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</si>
  <si>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</si>
  <si>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</si>
  <si>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</si>
  <si>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</si>
  <si>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</si>
  <si>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</si>
  <si>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</si>
  <si>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</si>
  <si>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</si>
  <si>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</si>
  <si>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</si>
  <si>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</si>
  <si>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</si>
  <si>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</si>
  <si>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</si>
  <si>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</si>
  <si>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</si>
  <si>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</si>
  <si>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</si>
  <si>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</si>
  <si>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</si>
  <si>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</si>
  <si>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</si>
  <si>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</si>
  <si>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</si>
  <si>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</si>
  <si>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</si>
  <si>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</si>
  <si>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</si>
  <si>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</si>
  <si>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</si>
  <si>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</si>
  <si>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</si>
  <si>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</si>
  <si>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</si>
  <si>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</si>
  <si>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</si>
  <si>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</si>
  <si>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</si>
  <si>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</si>
  <si>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</si>
  <si>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</si>
  <si>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</si>
  <si>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</si>
  <si>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</si>
  <si>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</si>
  <si>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</si>
  <si>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</si>
  <si>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</si>
  <si>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</si>
  <si>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</si>
  <si>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</si>
  <si>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</si>
  <si>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</si>
  <si>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</si>
  <si>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</si>
  <si>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</si>
  <si>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</si>
  <si>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</si>
  <si>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</si>
  <si>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</si>
  <si>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</si>
  <si>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</si>
  <si>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</si>
  <si>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</si>
  <si>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</si>
  <si>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</si>
  <si>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</si>
  <si>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</si>
  <si>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</si>
  <si>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</si>
  <si>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</si>
  <si>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</si>
  <si>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</si>
  <si>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</si>
  <si>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</si>
  <si>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</si>
  <si>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</si>
  <si>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</si>
  <si>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</si>
  <si>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</si>
  <si>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</si>
  <si>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</si>
  <si>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</si>
  <si>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</si>
  <si>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</si>
  <si>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</si>
  <si>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</si>
  <si>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</si>
  <si>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</si>
  <si>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</si>
  <si>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</si>
  <si>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</si>
  <si>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</si>
  <si>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</si>
  <si>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</si>
  <si>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</si>
  <si>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</si>
  <si>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</si>
  <si>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</si>
  <si>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</si>
  <si>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</si>
  <si>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</si>
  <si>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</si>
  <si>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</si>
  <si>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</si>
  <si>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</si>
  <si>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</si>
  <si>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</si>
  <si>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</si>
  <si>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</si>
  <si>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</si>
  <si>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</si>
  <si>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</si>
  <si>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</si>
  <si>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</si>
  <si>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</si>
  <si>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</si>
  <si>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</si>
  <si>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</si>
  <si>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</si>
  <si>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</si>
  <si>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</si>
  <si>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</si>
  <si>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</si>
  <si>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</si>
  <si>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</si>
  <si>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</si>
  <si>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</si>
  <si>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</si>
  <si>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</si>
  <si>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</si>
  <si>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</si>
  <si>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</si>
  <si>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</si>
  <si>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</si>
  <si>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</si>
  <si>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</si>
  <si>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</si>
  <si>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</si>
  <si>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</si>
  <si>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</si>
  <si>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</si>
  <si>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</si>
  <si>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</si>
  <si>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</si>
  <si>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</si>
  <si>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</si>
  <si>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</si>
  <si>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</si>
  <si>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</si>
  <si>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</si>
  <si>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</si>
  <si>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</si>
  <si>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</si>
  <si>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</si>
  <si>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</si>
  <si>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</si>
  <si>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</si>
  <si>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</si>
  <si>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</si>
  <si>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</si>
  <si>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</si>
  <si>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</si>
  <si>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</si>
  <si>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</si>
  <si>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</si>
  <si>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</si>
  <si>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</si>
  <si>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</si>
  <si>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</si>
  <si>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</si>
  <si>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</si>
  <si>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</si>
  <si>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</si>
  <si>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</si>
  <si>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</si>
  <si>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</si>
  <si>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</si>
  <si>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</si>
  <si>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</si>
  <si>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</si>
  <si>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</si>
  <si>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</si>
  <si>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</si>
  <si>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</si>
  <si>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</si>
  <si>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</si>
  <si>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</si>
  <si>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</si>
  <si>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</si>
  <si>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</si>
  <si>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</si>
  <si>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</si>
  <si>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</si>
  <si>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</si>
  <si>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</si>
  <si>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</si>
  <si>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</si>
  <si>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</si>
  <si>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</si>
  <si>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</si>
  <si>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</si>
  <si>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</si>
  <si>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</si>
  <si>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</si>
  <si>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</si>
  <si>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</si>
  <si>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</si>
  <si>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</si>
  <si>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</si>
  <si>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</si>
  <si>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</si>
  <si>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</si>
  <si>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</si>
  <si>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</si>
  <si>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</si>
  <si>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</si>
  <si>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</si>
  <si>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</si>
  <si>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</si>
  <si>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</si>
  <si>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</si>
  <si>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</si>
  <si>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</si>
  <si>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</si>
  <si>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</si>
  <si>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</si>
  <si>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</si>
  <si>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</si>
  <si>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</si>
  <si>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</si>
  <si>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</si>
  <si>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</si>
  <si>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</si>
  <si>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</si>
  <si>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</si>
  <si>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</si>
  <si>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</si>
  <si>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</si>
  <si>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</si>
  <si>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</si>
  <si>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</si>
  <si>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</si>
  <si>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</si>
  <si>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</si>
  <si>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</si>
  <si>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</si>
  <si>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</si>
  <si>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</si>
  <si>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</si>
  <si>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</si>
  <si>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</si>
  <si>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</si>
  <si>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</si>
  <si>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</si>
  <si>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</si>
  <si>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</si>
  <si>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</si>
  <si>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</si>
  <si>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</si>
  <si>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</si>
  <si>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</si>
  <si>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</si>
  <si>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</si>
  <si>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</si>
  <si>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</si>
  <si>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</si>
  <si>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</si>
  <si>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</si>
  <si>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</si>
  <si>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</si>
  <si>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</si>
  <si>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</si>
  <si>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</si>
  <si>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</si>
  <si>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</si>
  <si>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</si>
  <si>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</si>
  <si>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</si>
  <si>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</si>
  <si>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</si>
  <si>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</si>
  <si>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</si>
  <si>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</si>
  <si>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</si>
  <si>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</si>
  <si>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</si>
  <si>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</si>
  <si>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</si>
  <si>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</si>
  <si>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</si>
  <si>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</si>
  <si>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</si>
  <si>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</si>
  <si>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</si>
  <si>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</si>
  <si>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</si>
  <si>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</si>
  <si>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</si>
  <si>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</si>
  <si>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</si>
  <si>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</si>
  <si>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</si>
  <si>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</si>
  <si>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</si>
  <si>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</si>
  <si>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</si>
  <si>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</si>
  <si>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</si>
  <si>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</si>
  <si>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</si>
  <si>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</si>
  <si>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</si>
  <si>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</si>
  <si>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</si>
  <si>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</si>
  <si>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</si>
  <si>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</si>
  <si>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</si>
  <si>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</si>
  <si>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</si>
  <si>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</si>
  <si>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</si>
  <si>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</si>
  <si>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</si>
  <si>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</si>
  <si>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</si>
  <si>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</si>
  <si>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</si>
  <si>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</si>
  <si>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</si>
  <si>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</si>
  <si>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</si>
  <si>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</si>
  <si>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</si>
  <si>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</si>
  <si>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</si>
  <si>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</si>
  <si>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</si>
  <si>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</si>
  <si>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</si>
  <si>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</si>
  <si>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</si>
  <si>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</si>
  <si>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</si>
  <si>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</si>
  <si>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</si>
  <si>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</si>
  <si>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</si>
  <si>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</si>
  <si>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</si>
  <si>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</si>
  <si>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</si>
  <si>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</si>
  <si>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</si>
  <si>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</si>
  <si>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</si>
  <si>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</si>
  <si>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</si>
  <si>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</si>
  <si>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</si>
  <si>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</si>
  <si>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</si>
  <si>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</si>
  <si>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</si>
  <si>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</si>
  <si>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</si>
  <si>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</si>
  <si>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</si>
  <si>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</si>
  <si>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</si>
  <si>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</si>
  <si>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</si>
  <si>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</si>
  <si>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</si>
  <si>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</si>
  <si>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</si>
  <si>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</si>
  <si>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</si>
  <si>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</si>
  <si>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</si>
  <si>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</si>
  <si>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</si>
  <si>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</si>
  <si>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</si>
  <si>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</si>
  <si>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</si>
  <si>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</si>
  <si>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</si>
  <si>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</si>
  <si>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</si>
  <si>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</si>
  <si>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</si>
  <si>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</si>
  <si>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</si>
  <si>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</si>
  <si>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</si>
  <si>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</si>
  <si>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</si>
  <si>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</si>
  <si>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</si>
  <si>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</si>
  <si>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</si>
  <si>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</si>
  <si>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</si>
  <si>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</si>
  <si>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</si>
  <si>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</si>
  <si>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</si>
  <si>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</si>
  <si>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</si>
  <si>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</si>
  <si>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</si>
  <si>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</si>
  <si>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</si>
  <si>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</si>
  <si>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</si>
  <si>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</si>
  <si>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</si>
  <si>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</si>
  <si>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</si>
  <si>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</si>
  <si>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</si>
  <si>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</si>
  <si>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</si>
  <si>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</si>
  <si>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</si>
  <si>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</si>
  <si>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</si>
  <si>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</si>
  <si>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</si>
  <si>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</si>
  <si>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</si>
  <si>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</si>
  <si>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</si>
  <si>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</si>
  <si>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</si>
  <si>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</si>
  <si>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</si>
  <si>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</si>
  <si>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</si>
  <si>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</si>
  <si>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</si>
  <si>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</si>
  <si>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</si>
  <si>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</si>
  <si>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</si>
  <si>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</si>
  <si>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</si>
  <si>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</si>
  <si>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</si>
  <si>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</si>
  <si>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</si>
  <si>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</si>
  <si>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</si>
  <si>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</si>
  <si>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</si>
  <si>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</si>
  <si>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</si>
  <si>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</si>
  <si>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</si>
  <si>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</si>
  <si>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</si>
  <si>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</si>
  <si>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</si>
  <si>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</si>
  <si>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</si>
  <si>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</si>
  <si>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</si>
  <si>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</si>
  <si>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</si>
  <si>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</si>
  <si>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</si>
  <si>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</si>
  <si>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</si>
  <si>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</si>
  <si>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</si>
  <si>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</si>
  <si>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</si>
  <si>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</si>
  <si>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</si>
  <si>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</si>
  <si>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</si>
  <si>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</si>
  <si>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</si>
  <si>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</si>
  <si>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</si>
  <si>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</si>
  <si>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</si>
  <si>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</si>
  <si>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</si>
  <si>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</si>
  <si>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</si>
  <si>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</si>
  <si>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</si>
  <si>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</si>
  <si>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</si>
  <si>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</si>
  <si>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</si>
  <si>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</si>
  <si>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</si>
  <si>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</si>
  <si>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</si>
  <si>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</si>
  <si>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</si>
  <si>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</si>
  <si>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</si>
  <si>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</si>
  <si>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</si>
  <si>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</si>
  <si>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</si>
  <si>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</si>
  <si>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</si>
  <si>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</si>
  <si>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</si>
  <si>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</si>
  <si>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</si>
  <si>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</si>
  <si>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</si>
  <si>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</si>
  <si>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</si>
  <si>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</si>
  <si>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</si>
  <si>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</si>
  <si>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</si>
  <si>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</si>
  <si>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</si>
  <si>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</si>
  <si>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</si>
  <si>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</si>
  <si>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</si>
  <si>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</si>
  <si>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</si>
  <si>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</si>
  <si>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</si>
  <si>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</si>
  <si>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</si>
  <si>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</si>
  <si>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</si>
  <si>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</si>
  <si>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</si>
  <si>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</si>
  <si>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</si>
  <si>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</si>
  <si>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</si>
  <si>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</si>
  <si>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</si>
  <si>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</si>
  <si>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</si>
  <si>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</si>
  <si>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</si>
  <si>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</si>
  <si>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</si>
  <si>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</si>
  <si>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</si>
  <si>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</si>
  <si>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</si>
  <si>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</si>
  <si>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</si>
  <si>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</si>
  <si>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</si>
  <si>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</si>
  <si>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</si>
  <si>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</si>
  <si>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</si>
  <si>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</si>
  <si>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</si>
  <si>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</si>
  <si>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</si>
  <si>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</si>
  <si>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</si>
  <si>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</si>
  <si>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</si>
  <si>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</si>
  <si>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</si>
  <si>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</si>
  <si>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</si>
  <si>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</si>
  <si>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</si>
  <si>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</si>
  <si>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</si>
  <si>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</si>
  <si>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</si>
  <si>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</si>
  <si>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</si>
  <si>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</si>
  <si>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</si>
  <si>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</si>
  <si>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</si>
  <si>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</si>
  <si>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</si>
  <si>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</si>
  <si>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</si>
  <si>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</si>
  <si>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</si>
  <si>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</si>
  <si>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</si>
  <si>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</si>
  <si>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</si>
  <si>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</si>
  <si>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</si>
  <si>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</si>
  <si>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</si>
  <si>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</si>
  <si>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</si>
  <si>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</si>
  <si>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</si>
  <si>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</si>
  <si>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</si>
  <si>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</si>
  <si>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</si>
  <si>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</si>
  <si>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</si>
  <si>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</si>
  <si>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</si>
  <si>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</si>
  <si>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</si>
  <si>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</si>
  <si>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</si>
  <si>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</si>
  <si>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</si>
  <si>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</si>
  <si>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</si>
  <si>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</si>
  <si>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</si>
  <si>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</si>
  <si>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</si>
  <si>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</si>
  <si>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</si>
  <si>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</si>
  <si>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</si>
  <si>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</si>
  <si>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</si>
  <si>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</si>
  <si>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</si>
  <si>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</si>
  <si>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</si>
  <si>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</si>
  <si>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</si>
  <si>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</si>
  <si>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</si>
  <si>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</si>
  <si>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</si>
  <si>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</si>
  <si>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</si>
  <si>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</si>
  <si>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</si>
  <si>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</si>
  <si>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</si>
  <si>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</si>
  <si>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</si>
  <si>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</si>
  <si>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</si>
  <si>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</si>
  <si>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</si>
  <si>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</si>
  <si>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</si>
  <si>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</si>
  <si>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</si>
  <si>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</si>
  <si>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</si>
  <si>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</si>
  <si>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</si>
  <si>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</si>
  <si>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</si>
  <si>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</si>
  <si>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</si>
  <si>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</si>
  <si>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</si>
  <si>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</si>
  <si>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</si>
  <si>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</si>
  <si>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</si>
  <si>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</si>
  <si>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</si>
  <si>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</si>
  <si>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</si>
  <si>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</si>
  <si>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</si>
  <si>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</si>
  <si>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</si>
  <si>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</si>
  <si>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</si>
  <si>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</si>
  <si>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</si>
  <si>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</si>
  <si>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</si>
  <si>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</si>
  <si>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</si>
  <si>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</si>
  <si>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</si>
  <si>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</si>
  <si>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</si>
  <si>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</si>
  <si>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</si>
  <si>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</si>
  <si>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</si>
  <si>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</si>
  <si>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</si>
  <si>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</si>
  <si>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</si>
  <si>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</si>
  <si>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</si>
  <si>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</si>
  <si>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</si>
  <si>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</si>
  <si>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</si>
  <si>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</si>
  <si>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</si>
  <si>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</si>
  <si>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</si>
  <si>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</si>
  <si>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</si>
  <si>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</si>
  <si>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</si>
  <si>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</si>
  <si>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</si>
  <si>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</si>
  <si>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</si>
  <si>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</si>
  <si>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</si>
  <si>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</si>
  <si>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</si>
  <si>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</si>
  <si>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</si>
  <si>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</si>
  <si>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</si>
  <si>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</si>
  <si>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</si>
  <si>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</si>
  <si>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</si>
  <si>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</si>
  <si>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</si>
  <si>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</si>
  <si>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</si>
  <si>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</si>
  <si>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</si>
  <si>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</si>
  <si>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</si>
  <si>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</si>
  <si>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</si>
  <si>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</si>
  <si>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</si>
  <si>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</si>
  <si>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</si>
  <si>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</si>
  <si>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</si>
  <si>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</si>
  <si>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</si>
  <si>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</si>
  <si>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</si>
  <si>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</si>
  <si>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</si>
  <si>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</si>
  <si>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</si>
  <si>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</si>
  <si>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</si>
  <si>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</si>
  <si>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</si>
  <si>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</si>
  <si>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</si>
  <si>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</si>
  <si>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</si>
  <si>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</si>
  <si>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</si>
  <si>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</si>
  <si>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</si>
  <si>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</si>
  <si>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</si>
  <si>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</si>
  <si>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</si>
  <si>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</si>
  <si>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</si>
  <si>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</si>
  <si>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</si>
  <si>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</si>
  <si>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</si>
  <si>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</si>
  <si>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</si>
  <si>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</si>
  <si>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</si>
  <si>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</si>
  <si>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</si>
  <si>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</si>
  <si>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</si>
  <si>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</si>
  <si>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</si>
  <si>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</si>
  <si>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</si>
  <si>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</si>
  <si>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</si>
  <si>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</si>
  <si>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</si>
  <si>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</si>
  <si>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</si>
  <si>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</si>
  <si>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</si>
  <si>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</si>
  <si>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</si>
  <si>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</si>
  <si>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</si>
  <si>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</si>
  <si>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</si>
  <si>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</si>
  <si>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</si>
  <si>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</si>
  <si>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</si>
  <si>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</si>
  <si>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</si>
  <si>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</si>
  <si>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</si>
  <si>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</si>
  <si>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</si>
  <si>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</si>
  <si>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</si>
  <si>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</si>
  <si>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</si>
  <si>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</si>
  <si>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</si>
  <si>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</si>
  <si>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</si>
  <si>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</si>
  <si>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</si>
  <si>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</si>
  <si>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</si>
  <si>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</si>
  <si>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</si>
  <si>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</si>
  <si>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</si>
  <si>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</si>
  <si>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</si>
  <si>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</si>
  <si>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</si>
  <si>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</si>
  <si>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</si>
  <si>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</si>
  <si>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</si>
  <si>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</si>
  <si>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</si>
  <si>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</si>
  <si>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</si>
  <si>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</si>
  <si>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</si>
  <si>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</si>
  <si>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</si>
  <si>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</si>
  <si>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</si>
  <si>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</si>
  <si>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</si>
  <si>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</si>
  <si>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</si>
  <si>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</si>
  <si>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</si>
  <si>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</si>
  <si>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</si>
  <si>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</si>
  <si>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</si>
  <si>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</si>
  <si>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</si>
  <si>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</si>
  <si>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</si>
  <si>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</si>
  <si>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</si>
  <si>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</si>
  <si>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</si>
  <si>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</si>
  <si>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</si>
  <si>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</si>
  <si>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</si>
  <si>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</si>
  <si>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</si>
  <si>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</si>
  <si>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</si>
  <si>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</si>
  <si>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</si>
  <si>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</si>
  <si>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</si>
  <si>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</si>
  <si>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</si>
  <si>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</si>
  <si>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</si>
  <si>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</si>
  <si>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</si>
  <si>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</si>
  <si>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</si>
  <si>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</si>
  <si>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</si>
  <si>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</si>
  <si>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</si>
  <si>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</si>
  <si>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</si>
  <si>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</si>
  <si>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</si>
  <si>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</si>
  <si>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</si>
  <si>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</si>
  <si>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</si>
  <si>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</si>
  <si>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</si>
  <si>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</si>
  <si>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</si>
  <si>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</si>
  <si>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</si>
  <si>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</si>
  <si>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</si>
  <si>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</si>
  <si>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</si>
  <si>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</si>
  <si>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</si>
  <si>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</si>
  <si>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</si>
  <si>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</si>
  <si>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</si>
  <si>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</si>
  <si>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</si>
  <si>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</si>
  <si>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</si>
  <si>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</si>
  <si>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</si>
  <si>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</si>
  <si>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</si>
  <si>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</si>
  <si>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</si>
  <si>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</si>
  <si>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</si>
  <si>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</si>
  <si>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</si>
  <si>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</si>
  <si>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</si>
  <si>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</si>
  <si>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</si>
  <si>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</si>
  <si>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</si>
  <si>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</si>
  <si>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</si>
  <si>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</si>
  <si>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</si>
  <si>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</si>
  <si>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</si>
  <si>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</si>
  <si>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</si>
  <si>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</si>
  <si>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</si>
  <si>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</si>
  <si>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</si>
  <si>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</si>
  <si>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</si>
  <si>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</si>
  <si>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</si>
  <si>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</si>
  <si>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</si>
  <si>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</si>
  <si>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</si>
  <si>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</si>
  <si>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</si>
  <si>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</si>
  <si>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</si>
  <si>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</si>
  <si>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</si>
  <si>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</si>
  <si>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</si>
  <si>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</si>
  <si>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</si>
  <si>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</si>
  <si>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</si>
  <si>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</si>
  <si>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</si>
  <si>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</si>
  <si>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</si>
  <si>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</si>
  <si>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</si>
  <si>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</si>
  <si>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</si>
  <si>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</si>
  <si>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</si>
  <si>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</si>
  <si>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</si>
  <si>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</si>
  <si>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</si>
  <si>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</si>
  <si>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</si>
  <si>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</si>
  <si>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</si>
  <si>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</si>
  <si>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</si>
  <si>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</si>
  <si>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</si>
  <si>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</si>
  <si>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</si>
  <si>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</si>
  <si>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</si>
  <si>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</si>
  <si>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</si>
  <si>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</si>
  <si>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</si>
  <si>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</si>
  <si>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</si>
  <si>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</si>
  <si>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</si>
  <si>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</si>
  <si>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</si>
  <si>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</si>
  <si>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</si>
  <si>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</si>
  <si>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</si>
  <si>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</si>
  <si>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</si>
  <si>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</si>
  <si>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</si>
  <si>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</si>
  <si>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</si>
  <si>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</si>
  <si>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</si>
  <si>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</si>
  <si>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</si>
  <si>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</si>
  <si>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</si>
  <si>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</si>
  <si>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</si>
  <si>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</si>
  <si>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</si>
  <si>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</si>
  <si>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</si>
  <si>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</si>
  <si>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</si>
  <si>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</si>
  <si>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</si>
  <si>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</si>
  <si>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</si>
  <si>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</si>
  <si>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</si>
  <si>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</si>
  <si>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</si>
  <si>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</si>
  <si>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</si>
  <si>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</si>
  <si>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</si>
  <si>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</si>
  <si>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</si>
  <si>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</si>
  <si>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</si>
  <si>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</si>
  <si>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</si>
  <si>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</si>
  <si>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</si>
  <si>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</si>
  <si>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</si>
  <si>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</si>
  <si>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</si>
  <si>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</si>
  <si>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</si>
  <si>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</si>
  <si>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</si>
  <si>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</si>
  <si>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</si>
  <si>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</si>
  <si>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</si>
  <si>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</si>
  <si>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</si>
  <si>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</si>
  <si>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</si>
  <si>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</si>
  <si>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</si>
  <si>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</si>
  <si>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</si>
  <si>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</si>
  <si>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</si>
  <si>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</si>
  <si>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</si>
  <si>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</si>
  <si>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</si>
  <si>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</si>
  <si>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</si>
  <si>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</si>
  <si>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</si>
  <si>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</si>
  <si>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</si>
  <si>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</si>
  <si>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</si>
  <si>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</si>
  <si>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</si>
  <si>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</si>
  <si>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</si>
  <si>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</si>
  <si>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</si>
  <si>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</si>
  <si>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</si>
  <si>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</si>
  <si>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</si>
  <si>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</si>
  <si>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</si>
  <si>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</si>
  <si>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</si>
  <si>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</si>
  <si>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</si>
  <si>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</si>
  <si>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</si>
  <si>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</si>
  <si>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</si>
  <si>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</si>
  <si>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</si>
  <si>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</si>
  <si>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</si>
  <si>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</si>
  <si>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</si>
  <si>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</si>
  <si>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</si>
  <si>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</si>
  <si>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</si>
  <si>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</si>
  <si>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</si>
  <si>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</si>
  <si>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</si>
  <si>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</si>
  <si>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</si>
  <si>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</si>
  <si>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</si>
  <si>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</si>
  <si>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</si>
  <si>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</si>
  <si>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</si>
  <si>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</si>
  <si>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</si>
  <si>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</si>
  <si>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</si>
  <si>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</si>
  <si>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</si>
  <si>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</si>
  <si>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</si>
  <si>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</si>
  <si>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</si>
  <si>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</si>
  <si>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</si>
  <si>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</si>
  <si>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</si>
  <si>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</si>
  <si>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</si>
  <si>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</si>
  <si>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</si>
  <si>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</si>
  <si>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</si>
  <si>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</si>
  <si>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</si>
  <si>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</si>
  <si>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</si>
  <si>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</si>
  <si>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</si>
  <si>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</si>
  <si>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</si>
  <si>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</si>
  <si>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</si>
  <si>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</si>
  <si>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</si>
  <si>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</si>
  <si>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</si>
  <si>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</si>
  <si>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</si>
  <si>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</si>
  <si>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</si>
  <si>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</si>
  <si>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</si>
  <si>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</si>
  <si>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</si>
  <si>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</si>
  <si>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</si>
  <si>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</si>
  <si>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</si>
  <si>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</si>
  <si>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</si>
  <si>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</si>
  <si>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</si>
  <si>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</si>
  <si>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</si>
  <si>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</si>
  <si>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</si>
  <si>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</si>
  <si>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</si>
  <si>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</si>
  <si>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</si>
  <si>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</si>
  <si>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</si>
  <si>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</si>
  <si>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</si>
  <si>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</si>
  <si>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</si>
  <si>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</si>
  <si>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</si>
  <si>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</si>
  <si>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</si>
  <si>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</si>
  <si>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</si>
  <si>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</si>
  <si>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</si>
  <si>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</si>
  <si>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</si>
  <si>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</si>
  <si>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</si>
  <si>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</si>
  <si>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</si>
  <si>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</si>
  <si>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</si>
  <si>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</si>
  <si>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</si>
  <si>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</si>
  <si>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</si>
  <si>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</si>
  <si>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</si>
  <si>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</si>
  <si>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</si>
  <si>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</si>
  <si>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</si>
  <si>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</si>
  <si>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</si>
  <si>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</si>
  <si>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</si>
  <si>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</si>
  <si>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</si>
  <si>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</si>
  <si>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</si>
  <si>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</si>
  <si>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</si>
  <si>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</si>
  <si>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</si>
  <si>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</si>
  <si>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</si>
  <si>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</si>
  <si>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</si>
  <si>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</si>
  <si>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</si>
  <si>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</si>
  <si>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</si>
  <si>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</si>
  <si>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</si>
  <si>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</si>
  <si>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</si>
  <si>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</si>
  <si>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</si>
  <si>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</si>
  <si>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</si>
  <si>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</si>
  <si>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</si>
  <si>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</si>
  <si>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</si>
  <si>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</si>
  <si>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</si>
  <si>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</si>
  <si>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</si>
  <si>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</si>
  <si>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</si>
  <si>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</si>
  <si>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</si>
  <si>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</si>
  <si>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</si>
  <si>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</si>
  <si>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</si>
  <si>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</si>
  <si>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</si>
  <si>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</si>
  <si>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</si>
  <si>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</si>
  <si>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</si>
  <si>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</si>
  <si>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</si>
  <si>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</si>
  <si>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</si>
  <si>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</si>
  <si>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</si>
  <si>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</si>
  <si>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</si>
  <si>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</si>
  <si>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</si>
  <si>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</si>
  <si>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</si>
  <si>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</si>
  <si>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</si>
  <si>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</si>
  <si>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</si>
  <si>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</si>
  <si>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</si>
  <si>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</si>
  <si>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</si>
  <si>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</si>
  <si>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</si>
  <si>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</si>
  <si>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</si>
  <si>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</si>
  <si>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</si>
  <si>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</si>
  <si>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</si>
  <si>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</si>
  <si>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</si>
  <si>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</si>
  <si>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</si>
  <si>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</si>
  <si>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</si>
  <si>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</si>
  <si>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</si>
  <si>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</si>
  <si>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</si>
  <si>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</si>
  <si>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</si>
  <si>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</si>
  <si>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</si>
  <si>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</si>
  <si>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</si>
  <si>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</si>
  <si>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</si>
  <si>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</si>
  <si>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</si>
  <si>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</si>
  <si>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</si>
  <si>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</si>
  <si>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</si>
  <si>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</si>
  <si>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</si>
  <si>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</si>
  <si>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</si>
  <si>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</si>
  <si>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</si>
  <si>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</si>
  <si>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</si>
  <si>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</si>
  <si>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</si>
  <si>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</si>
  <si>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</si>
  <si>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</si>
  <si>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</si>
  <si>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</si>
  <si>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</si>
  <si>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</si>
  <si>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</si>
  <si>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</si>
  <si>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</si>
  <si>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</si>
  <si>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</si>
  <si>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</si>
  <si>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</si>
  <si>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</si>
  <si>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</si>
  <si>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</si>
  <si>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</si>
  <si>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</si>
  <si>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</si>
  <si>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</si>
  <si>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</si>
  <si>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</si>
  <si>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</si>
  <si>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</si>
  <si>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</si>
  <si>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</si>
  <si>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</si>
  <si>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</si>
  <si>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</si>
  <si>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</si>
  <si>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</si>
  <si>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</si>
  <si>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</si>
  <si>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</si>
  <si>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</si>
  <si>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</si>
  <si>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</si>
  <si>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</si>
  <si>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</si>
  <si>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</si>
  <si>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</si>
  <si>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</si>
  <si>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</si>
  <si>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</si>
  <si>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</si>
  <si>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</si>
  <si>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</si>
  <si>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</si>
  <si>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</si>
  <si>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</si>
  <si>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</si>
  <si>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</si>
  <si>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</si>
  <si>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</si>
  <si>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</si>
  <si>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</si>
  <si>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</si>
  <si>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</si>
  <si>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</si>
  <si>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</si>
  <si>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</si>
  <si>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</si>
  <si>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</si>
  <si>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</si>
  <si>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</si>
  <si>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</si>
  <si>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</si>
  <si>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</si>
  <si>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</si>
  <si>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</si>
  <si>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</si>
  <si>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</si>
  <si>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</si>
  <si>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</si>
  <si>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</si>
  <si>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</si>
  <si>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</si>
  <si>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</si>
  <si>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</si>
  <si>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</si>
  <si>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</si>
  <si>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</si>
  <si>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</si>
  <si>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</si>
  <si>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</si>
  <si>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</si>
  <si>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</si>
  <si>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</si>
  <si>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</si>
  <si>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</si>
  <si>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</si>
  <si>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</si>
  <si>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</si>
  <si>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</si>
  <si>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</si>
  <si>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</si>
  <si>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</si>
  <si>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</si>
  <si>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</si>
  <si>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</si>
  <si>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</si>
  <si>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</si>
  <si>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</si>
  <si>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</si>
  <si>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</si>
  <si>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</si>
  <si>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</si>
  <si>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</si>
  <si>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</si>
  <si>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</si>
  <si>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</si>
  <si>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</si>
  <si>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</si>
  <si>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</si>
  <si>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</si>
  <si>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</si>
  <si>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</si>
  <si>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</si>
  <si>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</si>
  <si>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</si>
  <si>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</si>
  <si>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</si>
  <si>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</si>
  <si>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</si>
  <si>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</si>
  <si>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</si>
  <si>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</si>
  <si>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</si>
  <si>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</si>
  <si>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</si>
  <si>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</si>
  <si>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</si>
  <si>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</si>
  <si>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</si>
  <si>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</si>
  <si>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</si>
  <si>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</si>
  <si>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</si>
  <si>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</si>
  <si>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</si>
  <si>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</si>
  <si>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</si>
  <si>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</si>
  <si>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</si>
  <si>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</si>
  <si>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</si>
  <si>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</si>
  <si>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</si>
  <si>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</si>
  <si>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</si>
  <si>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</si>
  <si>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</si>
  <si>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</si>
  <si>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</si>
  <si>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</si>
  <si>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</si>
  <si>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</si>
  <si>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</si>
  <si>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</si>
  <si>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</si>
  <si>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</si>
  <si>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</si>
  <si>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</si>
  <si>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</si>
  <si>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</si>
  <si>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</si>
  <si>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</si>
  <si>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</si>
  <si>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</si>
  <si>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</si>
  <si>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</si>
  <si>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</si>
  <si>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</si>
  <si>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</si>
  <si>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</si>
  <si>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</si>
  <si>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</si>
  <si>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</si>
  <si>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</si>
  <si>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</si>
  <si>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</si>
  <si>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</si>
  <si>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</si>
  <si>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</si>
  <si>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</si>
  <si>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</si>
  <si>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</si>
  <si>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</si>
  <si>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</si>
  <si>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</si>
  <si>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</si>
  <si>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</si>
  <si>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</si>
  <si>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</si>
  <si>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</si>
  <si>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</si>
  <si>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</si>
  <si>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</si>
  <si>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</si>
  <si>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</si>
  <si>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</si>
  <si>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</si>
  <si>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</si>
  <si>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</si>
  <si>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</si>
  <si>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</si>
  <si>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</si>
  <si>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</si>
  <si>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</si>
  <si>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</si>
  <si>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</si>
  <si>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</si>
  <si>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</si>
  <si>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</si>
  <si>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</si>
  <si>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</si>
  <si>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</si>
  <si>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</si>
  <si>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</si>
  <si>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</si>
  <si>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</si>
  <si>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</si>
  <si>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</si>
  <si>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</si>
  <si>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</si>
  <si>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</si>
  <si>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</si>
  <si>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</si>
  <si>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</si>
  <si>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</si>
  <si>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</si>
  <si>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</si>
  <si>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</si>
  <si>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</si>
  <si>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</si>
  <si>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</si>
  <si>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</si>
  <si>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</si>
  <si>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</si>
  <si>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</si>
  <si>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</si>
  <si>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</si>
  <si>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</si>
  <si>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</si>
  <si>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</si>
  <si>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</si>
  <si>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</si>
  <si>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</si>
  <si>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</si>
  <si>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</si>
  <si>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</si>
  <si>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</si>
  <si>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</si>
  <si>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</si>
  <si>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</si>
  <si>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</si>
  <si>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</si>
  <si>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</si>
  <si>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</si>
  <si>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</si>
  <si>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</si>
  <si>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</si>
  <si>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</si>
  <si>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</si>
  <si>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</si>
  <si>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</si>
  <si>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</si>
  <si>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</si>
  <si>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</si>
  <si>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</si>
  <si>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</si>
  <si>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</si>
  <si>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</si>
  <si>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</si>
  <si>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</si>
  <si>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</si>
  <si>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</si>
  <si>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</si>
  <si>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</si>
  <si>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</si>
  <si>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</si>
  <si>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</si>
  <si>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</si>
  <si>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</si>
  <si>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</si>
  <si>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</si>
  <si>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</si>
  <si>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</si>
  <si>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</si>
  <si>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</si>
  <si>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</si>
  <si>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</si>
  <si>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</si>
  <si>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</si>
  <si>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</si>
  <si>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</si>
  <si>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</si>
  <si>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</si>
  <si>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</si>
  <si>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</si>
  <si>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</si>
  <si>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</si>
  <si>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</si>
  <si>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</si>
  <si>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</si>
  <si>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</si>
  <si>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</si>
  <si>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</si>
  <si>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</si>
  <si>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</si>
  <si>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</si>
  <si>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</si>
  <si>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</si>
  <si>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</si>
  <si>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</si>
  <si>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</si>
  <si>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</si>
  <si>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</si>
  <si>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</si>
  <si>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</si>
  <si>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</si>
  <si>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</si>
  <si>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</si>
  <si>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</si>
  <si>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</si>
  <si>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</si>
  <si>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</si>
  <si>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</si>
  <si>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</si>
  <si>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</si>
  <si>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</si>
  <si>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</si>
  <si>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</si>
  <si>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</si>
  <si>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</si>
  <si>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</si>
  <si>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</si>
  <si>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</si>
  <si>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</si>
  <si>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</si>
  <si>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</si>
  <si>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</si>
  <si>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</si>
  <si>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</si>
  <si>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</si>
  <si>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</si>
  <si>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</si>
  <si>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</si>
  <si>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</si>
  <si>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</si>
  <si>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</si>
  <si>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</si>
  <si>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</si>
  <si>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</si>
  <si>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</si>
  <si>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</si>
  <si>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</si>
  <si>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</si>
  <si>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</si>
  <si>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</si>
  <si>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</si>
  <si>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</si>
  <si>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</si>
  <si>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</si>
  <si>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</si>
  <si>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</si>
  <si>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</si>
  <si>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</si>
  <si>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</si>
  <si>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</si>
  <si>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</si>
  <si>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</si>
  <si>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</si>
  <si>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</si>
  <si>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</si>
  <si>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</si>
  <si>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</si>
  <si>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</si>
  <si>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</si>
  <si>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</si>
  <si>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</si>
  <si>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</si>
  <si>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</si>
  <si>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</si>
  <si>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</si>
  <si>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</si>
  <si>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</si>
  <si>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</si>
  <si>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</si>
  <si>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</si>
  <si>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</si>
  <si>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</si>
  <si>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</si>
  <si>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</si>
  <si>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</si>
  <si>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</si>
  <si>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</si>
  <si>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</si>
  <si>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</si>
  <si>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</si>
  <si>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</si>
  <si>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</si>
  <si>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</si>
  <si>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</si>
  <si>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</si>
  <si>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</si>
  <si>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</si>
  <si>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</si>
  <si>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</si>
  <si>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</si>
  <si>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</si>
  <si>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</si>
  <si>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</si>
  <si>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</si>
  <si>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</si>
  <si>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</si>
  <si>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</si>
  <si>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</si>
  <si>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</si>
  <si>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</si>
  <si>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</si>
  <si>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</si>
  <si>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</si>
  <si>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</si>
  <si>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</si>
  <si>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</si>
  <si>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</si>
  <si>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</si>
  <si>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</si>
  <si>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</si>
  <si>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</si>
  <si>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</si>
  <si>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</si>
  <si>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</si>
  <si>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</si>
  <si>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</si>
  <si>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</si>
  <si>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</si>
  <si>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</si>
  <si>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</si>
  <si>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</si>
  <si>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</si>
  <si>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</si>
  <si>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</si>
  <si>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</si>
  <si>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</si>
  <si>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</si>
  <si>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</si>
  <si>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</si>
  <si>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</si>
  <si>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</si>
  <si>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</si>
  <si>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</si>
  <si>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</si>
  <si>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</si>
  <si>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</si>
  <si>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</si>
  <si>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</si>
  <si>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</si>
  <si>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</si>
  <si>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</si>
  <si>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</si>
  <si>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</si>
  <si>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</si>
  <si>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</si>
  <si>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</si>
  <si>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</si>
  <si>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</si>
  <si>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</si>
  <si>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</si>
  <si>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</si>
  <si>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</si>
  <si>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</si>
  <si>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</si>
  <si>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</si>
  <si>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</si>
  <si>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</si>
  <si>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</si>
  <si>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</si>
  <si>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</si>
  <si>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</si>
  <si>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</si>
  <si>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</si>
  <si>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</si>
  <si>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</si>
  <si>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</si>
  <si>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</si>
  <si>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</si>
  <si>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</si>
  <si>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</si>
  <si>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</si>
  <si>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</si>
  <si>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</si>
  <si>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</si>
  <si>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</si>
  <si>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</si>
  <si>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</si>
  <si>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</si>
  <si>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</si>
  <si>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</si>
  <si>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</si>
  <si>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</si>
  <si>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</si>
  <si>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</si>
  <si>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</si>
  <si>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</si>
  <si>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</si>
  <si>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</si>
  <si>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</si>
  <si>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</si>
  <si>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</si>
  <si>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</si>
  <si>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</si>
  <si>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</si>
  <si>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</si>
  <si>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</si>
  <si>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</si>
  <si>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</si>
  <si>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</si>
  <si>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</si>
  <si>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</si>
  <si>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</si>
  <si>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</si>
  <si>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</si>
  <si>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</si>
  <si>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</si>
  <si>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</si>
  <si>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</si>
  <si>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</si>
  <si>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</si>
  <si>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</si>
  <si>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</si>
  <si>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</si>
  <si>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</si>
  <si>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</si>
  <si>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</si>
  <si>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</si>
  <si>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</si>
  <si>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</si>
  <si>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</si>
  <si>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</si>
  <si>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</si>
  <si>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</si>
  <si>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</si>
  <si>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</si>
  <si>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</si>
  <si>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</si>
  <si>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</si>
  <si>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</si>
  <si>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</si>
  <si>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</si>
  <si>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</si>
  <si>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</si>
  <si>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</si>
  <si>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</si>
  <si>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</si>
  <si>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</si>
  <si>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</si>
  <si>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</si>
  <si>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</si>
  <si>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</si>
  <si>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</si>
  <si>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</si>
  <si>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</si>
  <si>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</si>
  <si>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</si>
  <si>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</si>
  <si>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</si>
  <si>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</si>
  <si>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</si>
  <si>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</si>
  <si>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</si>
  <si>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</si>
  <si>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</si>
  <si>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</si>
  <si>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</si>
  <si>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</si>
  <si>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</si>
  <si>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</si>
  <si>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</si>
  <si>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</si>
  <si>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</si>
  <si>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</si>
  <si>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</si>
  <si>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</si>
  <si>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</si>
  <si>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</si>
  <si>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</si>
  <si>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</si>
  <si>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</si>
  <si>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</si>
  <si>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</si>
  <si>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</si>
  <si>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</si>
  <si>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</si>
  <si>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</si>
  <si>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</si>
  <si>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</si>
  <si>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</si>
  <si>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</si>
  <si>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</si>
  <si>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</si>
  <si>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</si>
  <si>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</si>
  <si>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</si>
  <si>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</si>
  <si>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</si>
  <si>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</si>
  <si>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</si>
  <si>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</si>
  <si>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</si>
  <si>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</si>
  <si>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</si>
  <si>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</si>
  <si>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</si>
  <si>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</si>
  <si>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</si>
  <si>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</si>
  <si>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</si>
  <si>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</si>
  <si>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</si>
  <si>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</si>
  <si>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</si>
  <si>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</si>
  <si>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</si>
  <si>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</si>
  <si>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</si>
  <si>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</si>
  <si>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</si>
  <si>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</si>
  <si>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</si>
  <si>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</si>
  <si>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</si>
  <si>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</si>
  <si>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</si>
  <si>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</si>
  <si>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</si>
  <si>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</si>
  <si>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</si>
  <si>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</si>
  <si>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</si>
  <si>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</si>
  <si>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</si>
  <si>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</si>
  <si>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</si>
  <si>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</si>
  <si>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</si>
  <si>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</si>
  <si>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</si>
  <si>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</si>
  <si>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</si>
  <si>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</si>
  <si>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</si>
  <si>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</si>
  <si>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</si>
  <si>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</si>
  <si>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</si>
  <si>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</si>
  <si>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</si>
  <si>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</si>
  <si>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</si>
  <si>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</si>
  <si>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</si>
  <si>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</si>
  <si>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</si>
  <si>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</si>
  <si>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</si>
  <si>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</si>
  <si>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</si>
  <si>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</si>
  <si>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</si>
  <si>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</si>
  <si>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</si>
  <si>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</si>
  <si>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</si>
  <si>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</si>
  <si>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</si>
  <si>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</si>
  <si>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</si>
  <si>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</si>
  <si>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</si>
  <si>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</si>
  <si>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</si>
  <si>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</si>
  <si>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</si>
  <si>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</si>
  <si>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</si>
  <si>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</si>
  <si>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</si>
  <si>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</si>
  <si>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</si>
  <si>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</si>
  <si>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</si>
  <si>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</si>
  <si>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</si>
  <si>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</si>
  <si>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</si>
  <si>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</si>
  <si>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</si>
  <si>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</si>
  <si>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</si>
  <si>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</si>
  <si>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</si>
  <si>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</si>
  <si>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</si>
  <si>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</si>
  <si>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</si>
  <si>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</si>
  <si>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</si>
  <si>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</si>
  <si>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</si>
  <si>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</si>
  <si>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</si>
  <si>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</si>
  <si>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</si>
  <si>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</si>
  <si>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</si>
  <si>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</si>
  <si>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</si>
  <si>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</si>
  <si>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</si>
  <si>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</si>
  <si>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</si>
  <si>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</si>
  <si>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</si>
  <si>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</si>
  <si>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</si>
  <si>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</si>
  <si>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</si>
  <si>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</si>
  <si>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</si>
  <si>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</si>
  <si>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</si>
  <si>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</si>
  <si>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</si>
  <si>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</si>
  <si>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</si>
  <si>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</si>
  <si>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</si>
  <si>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</si>
  <si>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</si>
  <si>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</si>
  <si>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</si>
  <si>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</si>
  <si>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</si>
  <si>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</si>
  <si>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</si>
  <si>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</si>
  <si>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</si>
  <si>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</si>
  <si>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</si>
  <si>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</si>
  <si>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</si>
  <si>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</si>
  <si>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</si>
  <si>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</si>
  <si>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</si>
  <si>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</si>
  <si>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</si>
  <si>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</si>
  <si>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</si>
  <si>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</si>
  <si>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</si>
  <si>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</si>
  <si>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</si>
  <si>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</si>
  <si>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</si>
  <si>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</si>
  <si>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</si>
  <si>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</si>
  <si>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</si>
  <si>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</si>
  <si>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</si>
  <si>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</si>
  <si>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</si>
  <si>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</si>
  <si>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</si>
  <si>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</si>
  <si>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</si>
  <si>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</si>
  <si>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</si>
  <si>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</si>
  <si>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</si>
  <si>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</si>
  <si>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</si>
  <si>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</si>
  <si>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</si>
  <si>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</si>
  <si>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</si>
  <si>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</si>
  <si>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</si>
  <si>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</si>
  <si>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</si>
  <si>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</si>
  <si>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</si>
  <si>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</si>
  <si>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</si>
  <si>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</si>
  <si>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</si>
  <si>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</si>
  <si>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</si>
  <si>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</si>
  <si>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</si>
  <si>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</si>
  <si>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</si>
  <si>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</si>
  <si>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</si>
  <si>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</si>
  <si>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</si>
  <si>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</si>
  <si>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</si>
  <si>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</si>
  <si>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</si>
  <si>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</si>
  <si>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</si>
  <si>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</si>
  <si>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</si>
  <si>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</si>
  <si>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</si>
  <si>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</si>
  <si>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</si>
  <si>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</si>
  <si>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</si>
  <si>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</si>
  <si>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</si>
  <si>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</si>
  <si>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</si>
  <si>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</si>
  <si>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</si>
  <si>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</si>
  <si>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</si>
  <si>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</si>
  <si>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</si>
  <si>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</si>
  <si>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</si>
  <si>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</si>
  <si>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</si>
  <si>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</si>
  <si>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</si>
  <si>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</si>
  <si>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</si>
  <si>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</si>
  <si>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</si>
  <si>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</si>
  <si>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</si>
  <si>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</si>
  <si>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</si>
  <si>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</si>
  <si>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</si>
  <si>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</si>
  <si>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</si>
  <si>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</si>
  <si>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</si>
  <si>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</si>
  <si>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</si>
  <si>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</si>
  <si>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</si>
  <si>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</si>
  <si>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</si>
  <si>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</si>
  <si>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</si>
  <si>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</si>
  <si>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</si>
  <si>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</si>
  <si>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</si>
  <si>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</si>
  <si>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</si>
  <si>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</si>
  <si>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</si>
  <si>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</si>
  <si>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</si>
  <si>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</si>
  <si>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</si>
  <si>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</si>
  <si>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</si>
  <si>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</si>
  <si>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</si>
  <si>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</si>
  <si>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</si>
  <si>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</si>
  <si>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</si>
  <si>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</si>
  <si>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</si>
  <si>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</si>
  <si>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</si>
  <si>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</si>
  <si>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</si>
  <si>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</si>
  <si>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</si>
  <si>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</si>
  <si>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</si>
  <si>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</si>
  <si>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</si>
  <si>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</si>
  <si>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</si>
  <si>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</si>
  <si>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</si>
  <si>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</si>
  <si>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</si>
  <si>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</si>
  <si>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</si>
  <si>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</si>
  <si>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</si>
  <si>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</si>
  <si>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</si>
  <si>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</si>
  <si>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</si>
  <si>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</si>
  <si>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</si>
  <si>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</si>
  <si>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</si>
  <si>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</si>
  <si>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</si>
  <si>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</si>
  <si>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</si>
  <si>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</si>
  <si>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</si>
  <si>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</si>
  <si>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</si>
  <si>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</si>
  <si>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</si>
  <si>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</si>
  <si>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</si>
  <si>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</si>
  <si>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</si>
  <si>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</si>
  <si>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</si>
  <si>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</si>
  <si>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</si>
  <si>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</si>
  <si>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</si>
  <si>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</si>
  <si>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</si>
  <si>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</si>
  <si>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</si>
  <si>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</si>
  <si>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</si>
  <si>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</si>
  <si>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</si>
  <si>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</si>
  <si>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</si>
  <si>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</si>
  <si>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</si>
  <si>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</si>
  <si>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</si>
  <si>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</si>
  <si>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</si>
  <si>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</si>
  <si>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</si>
  <si>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</si>
  <si>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</si>
  <si>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</si>
  <si>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</si>
  <si>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</si>
  <si>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</si>
  <si>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</si>
  <si>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</si>
  <si>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</si>
  <si>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</si>
  <si>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</si>
  <si>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</si>
  <si>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</si>
  <si>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</si>
  <si>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</si>
  <si>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</si>
  <si>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</si>
  <si>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</si>
  <si>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</si>
  <si>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</si>
  <si>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</si>
  <si>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</si>
  <si>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</si>
  <si>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</si>
  <si>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</si>
  <si>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</si>
  <si>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</si>
  <si>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</si>
  <si>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</si>
  <si>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</si>
  <si>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</si>
  <si>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</si>
  <si>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</si>
  <si>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</si>
  <si>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</si>
  <si>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</si>
  <si>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</si>
  <si>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</si>
  <si>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</si>
  <si>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</si>
  <si>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</si>
  <si>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</si>
  <si>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</si>
  <si>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</si>
  <si>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</si>
  <si>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</si>
  <si>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</si>
  <si>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</si>
  <si>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</si>
  <si>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</si>
  <si>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</si>
  <si>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</si>
  <si>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</si>
  <si>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</si>
  <si>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</si>
  <si>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</si>
  <si>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</si>
  <si>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</si>
  <si>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</si>
  <si>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</si>
  <si>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</si>
  <si>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</si>
  <si>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</si>
  <si>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</si>
  <si>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</si>
  <si>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</si>
  <si>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</si>
  <si>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</si>
  <si>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</si>
  <si>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</si>
  <si>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</si>
  <si>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</si>
  <si>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</si>
  <si>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</si>
  <si>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</si>
  <si>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</si>
  <si>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</si>
  <si>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</si>
  <si>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</si>
  <si>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</si>
  <si>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</si>
  <si>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</si>
  <si>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</si>
  <si>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</si>
  <si>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</si>
  <si>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</si>
  <si>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</si>
  <si>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</si>
  <si>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</si>
  <si>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</si>
  <si>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</si>
  <si>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</si>
  <si>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</si>
  <si>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</si>
  <si>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</si>
  <si>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</si>
  <si>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</si>
  <si>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</si>
  <si>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</si>
  <si>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</si>
  <si>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</si>
  <si>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</si>
  <si>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</si>
  <si>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</si>
  <si>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</si>
  <si>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</si>
  <si>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</si>
  <si>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</si>
  <si>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</si>
  <si>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</si>
  <si>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</si>
  <si>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</si>
  <si>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</si>
  <si>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</si>
  <si>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</si>
  <si>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</si>
  <si>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</si>
  <si>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</si>
  <si>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</si>
  <si>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</si>
  <si>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</si>
  <si>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</si>
  <si>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</si>
  <si>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</si>
  <si>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</si>
  <si>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</si>
  <si>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</si>
  <si>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</si>
  <si>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</si>
  <si>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</si>
  <si>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</si>
  <si>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</si>
  <si>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</si>
  <si>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</si>
  <si>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</si>
  <si>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</si>
  <si>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</si>
  <si>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</si>
  <si>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</si>
  <si>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</si>
  <si>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</si>
  <si>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</si>
  <si>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</si>
  <si>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</si>
  <si>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</si>
  <si>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</si>
  <si>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</si>
  <si>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</si>
  <si>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</si>
  <si>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</si>
  <si>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</si>
  <si>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</si>
  <si>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</si>
  <si>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</si>
  <si>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</si>
  <si>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</si>
  <si>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</si>
  <si>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</si>
  <si>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</si>
  <si>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</si>
  <si>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</si>
  <si>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</si>
  <si>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</si>
  <si>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</si>
  <si>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</si>
  <si>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</si>
  <si>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</si>
  <si>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</si>
  <si>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</si>
  <si>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</si>
  <si>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</si>
  <si>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</si>
  <si>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</si>
  <si>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</si>
  <si>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</si>
  <si>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</si>
  <si>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</si>
  <si>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</si>
  <si>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</si>
  <si>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</si>
  <si>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</si>
  <si>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</si>
  <si>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</si>
  <si>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</si>
  <si>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</si>
  <si>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</si>
  <si>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</si>
  <si>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</si>
  <si>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</si>
  <si>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</si>
  <si>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</si>
  <si>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</si>
  <si>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</si>
  <si>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</si>
  <si>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</si>
  <si>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</si>
  <si>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</si>
  <si>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</si>
  <si>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</si>
  <si>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</si>
  <si>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</si>
  <si>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</si>
  <si>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</si>
  <si>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</si>
  <si>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</si>
  <si>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</si>
  <si>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</si>
  <si>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</si>
  <si>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</si>
  <si>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</si>
  <si>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</si>
  <si>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</si>
  <si>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</si>
  <si>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</si>
  <si>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</si>
  <si>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</si>
  <si>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</si>
  <si>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</si>
  <si>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</si>
  <si>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</si>
  <si>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</si>
  <si>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</si>
  <si>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</si>
  <si>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</si>
  <si>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</si>
  <si>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</si>
  <si>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</si>
  <si>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</si>
  <si>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</si>
  <si>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</si>
  <si>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</si>
  <si>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</si>
  <si>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</si>
  <si>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</si>
  <si>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</si>
  <si>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</si>
  <si>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</si>
  <si>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</si>
  <si>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</si>
  <si>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</si>
  <si>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</si>
  <si>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</si>
  <si>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</si>
  <si>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</si>
  <si>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</si>
  <si>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</si>
  <si>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</si>
  <si>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</si>
  <si>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</si>
  <si>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</si>
  <si>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</si>
  <si>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</si>
  <si>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</si>
  <si>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</si>
  <si>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</si>
  <si>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</si>
  <si>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</si>
  <si>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</si>
  <si>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</si>
  <si>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</si>
  <si>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</si>
  <si>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</si>
  <si>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</si>
  <si>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</si>
  <si>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</si>
  <si>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</si>
  <si>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</si>
  <si>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</si>
  <si>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</si>
  <si>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</si>
  <si>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</si>
  <si>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</si>
  <si>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</si>
  <si>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</si>
  <si>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</si>
  <si>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</si>
  <si>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</si>
  <si>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</si>
  <si>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</si>
  <si>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</si>
  <si>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</si>
  <si>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</si>
  <si>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</si>
  <si>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</si>
  <si>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</si>
  <si>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</si>
  <si>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</si>
  <si>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</si>
  <si>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</si>
  <si>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</si>
  <si>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</si>
  <si>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</si>
  <si>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</si>
  <si>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</si>
  <si>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</si>
  <si>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</si>
  <si>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</si>
  <si>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</si>
  <si>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</si>
  <si>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</si>
  <si>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</si>
  <si>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</si>
  <si>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</si>
  <si>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</si>
  <si>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</si>
  <si>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</si>
  <si>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</si>
  <si>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</si>
  <si>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</si>
  <si>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</si>
  <si>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</si>
  <si>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</si>
  <si>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</si>
  <si>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</si>
  <si>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</si>
  <si>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</si>
  <si>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</si>
  <si>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</si>
  <si>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</si>
  <si>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</si>
  <si>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</si>
  <si>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</si>
  <si>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</si>
  <si>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</si>
  <si>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</si>
  <si>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</si>
  <si>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</si>
  <si>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</si>
  <si>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</si>
  <si>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</si>
  <si>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</si>
  <si>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</si>
  <si>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</si>
  <si>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</si>
  <si>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</si>
  <si>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</si>
  <si>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</si>
  <si>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</si>
  <si>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</si>
  <si>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</si>
  <si>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</si>
  <si>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</si>
  <si>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</si>
  <si>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</si>
  <si>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</si>
  <si>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</si>
  <si>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</si>
  <si>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</si>
  <si>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</si>
  <si>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</si>
  <si>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</si>
  <si>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</si>
  <si>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</si>
  <si>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</si>
  <si>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</si>
  <si>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</si>
  <si>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</si>
  <si>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</si>
  <si>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</si>
  <si>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</si>
  <si>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</si>
  <si>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</si>
  <si>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</si>
  <si>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</si>
  <si>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</si>
  <si>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</si>
  <si>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</si>
  <si>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</si>
  <si>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</si>
  <si>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</si>
  <si>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</si>
  <si>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</si>
  <si>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</si>
  <si>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</si>
  <si>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</si>
  <si>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</si>
  <si>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</si>
  <si>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</si>
  <si>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</si>
  <si>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</si>
  <si>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</si>
  <si>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</si>
  <si>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</si>
  <si>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</si>
  <si>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</si>
  <si>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</si>
  <si>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</si>
  <si>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</si>
  <si>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</si>
  <si>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</si>
  <si>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</si>
  <si>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</si>
  <si>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</si>
  <si>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</si>
  <si>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</si>
  <si>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</si>
  <si>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</si>
  <si>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</si>
  <si>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</si>
  <si>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</si>
  <si>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</si>
  <si>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</si>
  <si>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</si>
  <si>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</si>
  <si>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</si>
  <si>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</si>
  <si>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</si>
  <si>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</si>
  <si>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</si>
  <si>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</si>
  <si>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</si>
  <si>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</si>
  <si>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</si>
  <si>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</si>
  <si>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</si>
  <si>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</si>
  <si>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</si>
  <si>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</si>
  <si>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</si>
  <si>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</si>
  <si>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</si>
  <si>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</si>
  <si>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</si>
  <si>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</si>
  <si>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</si>
  <si>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</si>
  <si>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</si>
  <si>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</si>
  <si>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</si>
  <si>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</si>
  <si>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</si>
  <si>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</si>
  <si>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</si>
  <si>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</si>
  <si>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</si>
  <si>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</si>
  <si>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</si>
  <si>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</si>
  <si>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</si>
  <si>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</si>
  <si>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</si>
  <si>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</si>
  <si>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</si>
  <si>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</si>
  <si>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</si>
  <si>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</si>
  <si>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</si>
  <si>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</si>
  <si>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</si>
  <si>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</si>
  <si>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</si>
  <si>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</si>
  <si>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</si>
  <si>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</si>
  <si>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</si>
  <si>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</si>
  <si>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</si>
  <si>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</si>
  <si>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</si>
  <si>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</si>
  <si>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</si>
  <si>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</si>
  <si>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</si>
  <si>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</si>
  <si>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</si>
  <si>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</si>
  <si>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</si>
  <si>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</si>
  <si>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</si>
  <si>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</si>
  <si>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</si>
  <si>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</si>
  <si>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</si>
  <si>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</si>
  <si>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</si>
  <si>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</si>
  <si>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</si>
  <si>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</si>
  <si>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</si>
  <si>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</si>
  <si>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</si>
  <si>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</si>
  <si>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</si>
  <si>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</si>
  <si>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</si>
  <si>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</si>
  <si>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</si>
  <si>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</si>
  <si>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</si>
  <si>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</si>
  <si>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</si>
  <si>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</si>
  <si>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</si>
  <si>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</si>
  <si>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</si>
  <si>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</si>
  <si>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</si>
  <si>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</si>
  <si>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</si>
  <si>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</si>
  <si>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</si>
  <si>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</si>
  <si>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</si>
  <si>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</si>
  <si>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</si>
  <si>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</si>
  <si>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</si>
  <si>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</si>
  <si>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</si>
  <si>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</si>
  <si>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</si>
  <si>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</si>
  <si>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</si>
  <si>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</si>
  <si>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</si>
  <si>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</si>
  <si>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</si>
  <si>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</si>
  <si>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</si>
  <si>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</si>
  <si>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</si>
  <si>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</si>
  <si>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</si>
  <si>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</si>
  <si>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</si>
  <si>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</si>
  <si>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</si>
  <si>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</si>
  <si>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</si>
  <si>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</si>
  <si>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</si>
  <si>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</si>
  <si>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</si>
  <si>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</si>
  <si>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</si>
  <si>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</si>
  <si>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</si>
  <si>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</si>
  <si>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</si>
  <si>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</si>
  <si>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</si>
  <si>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</si>
  <si>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</si>
  <si>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</si>
  <si>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</si>
  <si>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</si>
  <si>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</si>
  <si>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</si>
  <si>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</si>
  <si>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</si>
  <si>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</si>
  <si>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</si>
  <si>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</si>
  <si>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</si>
  <si>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</si>
  <si>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</si>
  <si>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</si>
  <si>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</si>
  <si>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</si>
  <si>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</si>
  <si>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</si>
  <si>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</si>
  <si>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</si>
  <si>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</si>
  <si>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</si>
  <si>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</si>
  <si>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</si>
  <si>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</si>
  <si>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</si>
  <si>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</si>
  <si>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</si>
  <si>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</si>
  <si>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</si>
  <si>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</si>
  <si>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</si>
  <si>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</si>
  <si>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</si>
  <si>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</si>
  <si>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</si>
  <si>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</si>
  <si>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</si>
  <si>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</si>
  <si>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</si>
  <si>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</si>
  <si>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</si>
  <si>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</si>
  <si>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</si>
  <si>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</si>
  <si>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</si>
  <si>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</si>
  <si>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</si>
  <si>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</si>
  <si>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</si>
  <si>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</si>
  <si>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</si>
  <si>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</si>
  <si>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</si>
  <si>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</si>
  <si>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</si>
  <si>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</si>
  <si>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</si>
  <si>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</si>
  <si>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</si>
  <si>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</si>
  <si>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</si>
  <si>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</si>
  <si>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</si>
  <si>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</si>
  <si>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</si>
  <si>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</si>
  <si>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</si>
  <si>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</si>
  <si>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</si>
  <si>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</si>
  <si>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</si>
  <si>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</si>
  <si>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</si>
  <si>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</si>
  <si>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</si>
  <si>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</si>
  <si>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</si>
  <si>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</si>
  <si>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</si>
  <si>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</si>
  <si>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</si>
  <si>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</si>
  <si>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</si>
  <si>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</si>
  <si>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</si>
  <si>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</si>
  <si>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</si>
  <si>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</si>
  <si>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</si>
  <si>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</si>
  <si>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</si>
  <si>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</si>
  <si>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</si>
  <si>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</si>
  <si>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</si>
  <si>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</si>
  <si>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</si>
  <si>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</si>
  <si>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</si>
  <si>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</si>
  <si>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</si>
  <si>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</si>
  <si>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</si>
  <si>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</si>
  <si>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</si>
  <si>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</si>
  <si>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</si>
  <si>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</si>
  <si>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</si>
  <si>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</si>
  <si>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</si>
  <si>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</si>
  <si>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</si>
  <si>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</si>
  <si>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</si>
  <si>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</si>
  <si>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</si>
  <si>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</si>
  <si>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</si>
  <si>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</si>
  <si>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</si>
  <si>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</si>
  <si>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</si>
  <si>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</si>
  <si>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</si>
  <si>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</si>
  <si>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</si>
  <si>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</si>
  <si>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</si>
  <si>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</si>
  <si>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</si>
  <si>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</si>
  <si>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</si>
  <si>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</si>
  <si>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</si>
  <si>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</si>
  <si>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</si>
  <si>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</si>
  <si>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</si>
  <si>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</si>
  <si>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</si>
  <si>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</si>
  <si>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</si>
  <si>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</si>
  <si>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</si>
  <si>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</si>
  <si>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</si>
  <si>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</si>
  <si>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</si>
  <si>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</si>
  <si>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</si>
  <si>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</si>
  <si>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</si>
  <si>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</si>
  <si>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</si>
  <si>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</si>
  <si>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</si>
  <si>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</si>
  <si>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</si>
  <si>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</si>
  <si>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</si>
  <si>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</si>
  <si>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</si>
  <si>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</si>
  <si>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</si>
  <si>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</si>
  <si>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</si>
  <si>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</si>
  <si>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</si>
  <si>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</si>
  <si>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</si>
  <si>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</si>
  <si>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</si>
  <si>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</si>
  <si>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</si>
  <si>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</si>
  <si>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</si>
  <si>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</si>
  <si>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</si>
  <si>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</si>
  <si>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</si>
  <si>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</si>
  <si>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</si>
  <si>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</si>
  <si>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</si>
  <si>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</si>
  <si>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</si>
  <si>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</si>
  <si>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</si>
  <si>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</si>
  <si>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</si>
  <si>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</si>
  <si>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</si>
  <si>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</si>
  <si>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</si>
  <si>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</si>
  <si>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</si>
  <si>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</si>
  <si>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</si>
  <si>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</si>
  <si>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</si>
  <si>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</si>
  <si>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</si>
  <si>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</si>
  <si>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</si>
  <si>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</si>
  <si>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</si>
  <si>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</si>
  <si>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</si>
  <si>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</si>
  <si>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</si>
  <si>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</si>
  <si>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</si>
  <si>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</si>
  <si>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</si>
  <si>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</si>
  <si>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</si>
  <si>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</si>
  <si>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</si>
  <si>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</si>
  <si>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</si>
  <si>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</si>
  <si>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</si>
  <si>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</si>
  <si>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</si>
  <si>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</si>
  <si>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</si>
  <si>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</si>
  <si>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</si>
  <si>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</si>
  <si>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</si>
  <si>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</si>
  <si>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</si>
  <si>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</si>
  <si>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</si>
  <si>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</si>
  <si>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</si>
  <si>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</si>
  <si>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</si>
  <si>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</si>
  <si>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</si>
  <si>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</si>
  <si>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</si>
  <si>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</si>
  <si>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</si>
  <si>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</si>
  <si>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</si>
  <si>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</si>
  <si>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</si>
  <si>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</si>
  <si>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</si>
  <si>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</si>
  <si>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</si>
  <si>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</si>
  <si>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</si>
  <si>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</si>
  <si>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</si>
  <si>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</si>
  <si>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</si>
  <si>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</si>
  <si>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</si>
  <si>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</si>
  <si>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</si>
  <si>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</si>
  <si>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</si>
  <si>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</si>
  <si>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</si>
  <si>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</si>
  <si>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</si>
  <si>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</si>
  <si>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</si>
  <si>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</si>
  <si>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</si>
  <si>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</si>
  <si>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</si>
  <si>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</si>
  <si>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</si>
  <si>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</si>
  <si>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</si>
  <si>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</si>
  <si>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</si>
  <si>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</si>
  <si>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</si>
  <si>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</si>
  <si>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</si>
  <si>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</si>
  <si>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</si>
  <si>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</si>
  <si>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</si>
  <si>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</si>
  <si>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</si>
  <si>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</si>
  <si>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</si>
  <si>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</si>
  <si>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</si>
  <si>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</si>
  <si>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</si>
  <si>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</si>
  <si>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</si>
  <si>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</si>
  <si>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</si>
  <si>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</si>
  <si>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</si>
  <si>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</si>
  <si>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</si>
  <si>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</si>
  <si>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</si>
  <si>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</si>
  <si>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</si>
  <si>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</si>
  <si>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</si>
  <si>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</si>
  <si>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</si>
  <si>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</si>
  <si>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</si>
  <si>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</si>
  <si>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</si>
  <si>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</si>
  <si>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</si>
  <si>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</si>
  <si>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</si>
  <si>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</si>
  <si>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</si>
  <si>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</si>
  <si>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</si>
  <si>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</si>
  <si>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</si>
  <si>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</si>
  <si>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</si>
  <si>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</si>
  <si>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</si>
  <si>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</si>
  <si>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</si>
  <si>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</si>
  <si>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</si>
  <si>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</si>
  <si>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</si>
  <si>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</si>
  <si>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</si>
  <si>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</si>
  <si>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</si>
  <si>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</si>
  <si>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</si>
  <si>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</si>
  <si>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</si>
  <si>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</si>
  <si>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</si>
  <si>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</si>
  <si>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</si>
  <si>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</si>
  <si>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</si>
  <si>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</si>
  <si>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</si>
  <si>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</si>
  <si>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</si>
  <si>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</si>
  <si>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</si>
  <si>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</si>
  <si>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</si>
  <si>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</si>
  <si>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</si>
  <si>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</si>
  <si>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</si>
  <si>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</si>
  <si>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</si>
  <si>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</si>
  <si>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</si>
  <si>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</si>
  <si>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</si>
  <si>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</si>
  <si>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</si>
  <si>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</si>
  <si>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</si>
  <si>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</si>
  <si>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</si>
  <si>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</si>
  <si>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</si>
  <si>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</si>
  <si>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</si>
  <si>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</si>
  <si>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</si>
  <si>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</si>
  <si>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</si>
  <si>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</si>
  <si>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</si>
  <si>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</si>
  <si>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</si>
  <si>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</si>
  <si>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</si>
  <si>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</si>
  <si>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</si>
  <si>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</si>
  <si>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</si>
  <si>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</si>
  <si>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</si>
  <si>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</si>
  <si>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</si>
  <si>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</si>
  <si>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</si>
  <si>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</si>
  <si>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</si>
  <si>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</si>
  <si>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</si>
  <si>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</si>
  <si>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</si>
  <si>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</si>
  <si>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</si>
  <si>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</si>
  <si>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</si>
  <si>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</si>
  <si>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</si>
  <si>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</si>
  <si>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</si>
  <si>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</si>
  <si>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</si>
  <si>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</si>
  <si>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</si>
  <si>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</si>
  <si>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</si>
  <si>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</si>
  <si>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</si>
  <si>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</si>
  <si>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</si>
  <si>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</si>
  <si>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</si>
  <si>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</si>
  <si>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</si>
  <si>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</si>
  <si>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</si>
  <si>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</si>
  <si>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</si>
  <si>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</si>
  <si>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</si>
  <si>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</si>
  <si>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</si>
  <si>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</si>
  <si>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</si>
  <si>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</si>
  <si>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</si>
  <si>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</si>
  <si>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</si>
  <si>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</si>
  <si>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</si>
  <si>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</si>
  <si>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</si>
  <si>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</si>
  <si>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</si>
  <si>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</si>
  <si>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</si>
  <si>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</si>
  <si>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</si>
  <si>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</si>
  <si>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</si>
  <si>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</si>
  <si>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</si>
  <si>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</si>
  <si>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</si>
  <si>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</si>
  <si>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</si>
  <si>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</si>
  <si>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</si>
  <si>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</si>
  <si>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</si>
  <si>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</si>
  <si>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</si>
  <si>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</si>
  <si>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</si>
  <si>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</si>
  <si>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</si>
  <si>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</si>
  <si>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</si>
  <si>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</si>
  <si>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</si>
  <si>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</si>
  <si>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</si>
  <si>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</si>
  <si>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</si>
  <si>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</si>
  <si>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</si>
  <si>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</si>
  <si>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</si>
  <si>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</si>
  <si>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</si>
  <si>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</si>
  <si>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</si>
  <si>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</si>
  <si>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</si>
  <si>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</si>
  <si>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</si>
  <si>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</si>
  <si>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</si>
  <si>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</si>
  <si>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</si>
  <si>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</si>
  <si>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</si>
  <si>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</si>
  <si>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</si>
  <si>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</si>
  <si>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</si>
  <si>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</si>
  <si>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</si>
  <si>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</si>
  <si>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</si>
  <si>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</si>
  <si>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</si>
  <si>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</si>
  <si>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</si>
  <si>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</si>
  <si>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</si>
  <si>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</si>
  <si>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</si>
  <si>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</si>
  <si>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</si>
  <si>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</si>
  <si>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</si>
  <si>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</si>
  <si>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</si>
  <si>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</si>
  <si>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</si>
  <si>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</si>
  <si>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</si>
  <si>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</si>
  <si>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</si>
  <si>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</si>
  <si>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</si>
  <si>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</si>
  <si>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</si>
  <si>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</si>
  <si>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</si>
  <si>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</si>
  <si>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</si>
  <si>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</si>
  <si>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</si>
  <si>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</si>
  <si>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</si>
  <si>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</si>
  <si>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</si>
  <si>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</si>
  <si>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</si>
  <si>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</si>
  <si>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</si>
  <si>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</si>
  <si>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</si>
  <si>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</si>
  <si>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</si>
  <si>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</si>
  <si>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</si>
  <si>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</si>
  <si>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</si>
  <si>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</si>
  <si>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</si>
  <si>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</si>
  <si>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</si>
  <si>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</si>
  <si>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</si>
  <si>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</si>
  <si>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</si>
  <si>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</si>
  <si>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</si>
  <si>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</si>
  <si>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</si>
  <si>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</si>
  <si>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</si>
  <si>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</si>
  <si>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</si>
  <si>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</si>
  <si>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</si>
  <si>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</si>
  <si>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</si>
  <si>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</si>
  <si>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</si>
  <si>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</si>
  <si>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</si>
  <si>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</si>
  <si>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</si>
  <si>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</si>
  <si>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</si>
  <si>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</si>
  <si>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</si>
  <si>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</si>
  <si>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</si>
  <si>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</si>
  <si>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</si>
  <si>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</si>
  <si>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</si>
  <si>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</si>
  <si>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</si>
  <si>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</si>
  <si>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</si>
  <si>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</si>
  <si>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</si>
  <si>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</si>
  <si>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</si>
  <si>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</si>
  <si>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</si>
  <si>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</si>
  <si>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</si>
  <si>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</si>
  <si>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</si>
  <si>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</si>
  <si>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</si>
  <si>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</si>
  <si>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</si>
  <si>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</si>
  <si>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</si>
  <si>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</si>
  <si>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</si>
  <si>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</si>
  <si>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</si>
  <si>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</si>
  <si>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</si>
  <si>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</si>
  <si>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</si>
  <si>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</si>
  <si>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</si>
  <si>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</si>
  <si>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</si>
  <si>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</si>
  <si>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</si>
  <si>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</si>
  <si>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</si>
  <si>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</si>
  <si>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</si>
  <si>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</si>
  <si>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</si>
  <si>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</si>
  <si>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</si>
  <si>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</si>
  <si>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</si>
  <si>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</si>
  <si>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</si>
  <si>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</si>
  <si>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</si>
  <si>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</si>
  <si>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</si>
  <si>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</si>
  <si>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</si>
  <si>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</si>
  <si>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</si>
  <si>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</si>
  <si>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</si>
  <si>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</si>
  <si>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</si>
  <si>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</si>
  <si>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</si>
  <si>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</si>
  <si>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</si>
  <si>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</si>
  <si>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</si>
  <si>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</si>
  <si>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</si>
  <si>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</si>
  <si>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</si>
  <si>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</si>
  <si>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</si>
  <si>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</si>
  <si>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</si>
  <si>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</si>
  <si>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</si>
  <si>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</si>
  <si>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</si>
  <si>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</si>
  <si>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</si>
  <si>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</si>
  <si>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</si>
  <si>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</si>
  <si>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</si>
  <si>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</si>
  <si>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</si>
  <si>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</si>
  <si>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</si>
  <si>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</si>
  <si>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</si>
  <si>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</si>
  <si>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</si>
  <si>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</si>
  <si>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</si>
  <si>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</si>
  <si>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</si>
  <si>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</si>
  <si>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</si>
  <si>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</si>
  <si>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</si>
  <si>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</si>
  <si>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</si>
  <si>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</si>
  <si>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</si>
  <si>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</si>
  <si>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</si>
  <si>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</si>
  <si>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</si>
  <si>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</si>
  <si>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</si>
  <si>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</si>
  <si>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</si>
  <si>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</si>
  <si>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</si>
  <si>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</si>
  <si>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</si>
  <si>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</si>
  <si>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</si>
  <si>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</si>
  <si>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</si>
  <si>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</si>
  <si>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</si>
  <si>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</si>
  <si>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</si>
  <si>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</si>
  <si>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</si>
  <si>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</si>
  <si>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</si>
  <si>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</si>
  <si>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</si>
  <si>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</si>
  <si>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</si>
  <si>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</si>
  <si>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</si>
  <si>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</si>
  <si>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</si>
  <si>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</si>
  <si>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</si>
  <si>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</si>
  <si>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</si>
  <si>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</si>
  <si>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</si>
  <si>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</si>
  <si>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</si>
  <si>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</si>
  <si>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</si>
  <si>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</si>
  <si>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</si>
  <si>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</si>
  <si>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</si>
  <si>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</si>
  <si>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</si>
  <si>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</si>
  <si>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</si>
  <si>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</si>
  <si>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</si>
  <si>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</si>
  <si>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</si>
  <si>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</si>
  <si>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</si>
  <si>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</si>
  <si>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</si>
  <si>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</si>
  <si>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</si>
  <si>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</si>
  <si>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</si>
  <si>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</si>
  <si>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</si>
  <si>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</si>
  <si>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</si>
  <si>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</si>
  <si>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</si>
  <si>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</si>
  <si>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</si>
  <si>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</si>
  <si>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</si>
  <si>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</si>
  <si>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</si>
  <si>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</si>
  <si>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</si>
  <si>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</si>
  <si>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</si>
  <si>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</si>
  <si>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</si>
  <si>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</si>
  <si>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</si>
  <si>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</si>
  <si>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</si>
  <si>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</si>
  <si>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</si>
  <si>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</si>
  <si>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</si>
  <si>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</si>
  <si>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</si>
  <si>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</si>
  <si>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</si>
  <si>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</si>
  <si>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</si>
  <si>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</si>
  <si>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</si>
  <si>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</si>
  <si>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</si>
  <si>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</si>
  <si>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</si>
  <si>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</si>
  <si>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</si>
  <si>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</si>
  <si>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</si>
  <si>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</si>
  <si>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</si>
  <si>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</si>
  <si>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</si>
  <si>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</si>
  <si>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</si>
  <si>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</si>
  <si>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</si>
  <si>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</si>
  <si>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</si>
  <si>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</si>
  <si>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</si>
  <si>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</si>
  <si>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</si>
  <si>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</si>
  <si>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</si>
  <si>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</si>
  <si>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</si>
  <si>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</si>
  <si>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</si>
  <si>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</si>
  <si>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</si>
  <si>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</si>
  <si>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</si>
  <si>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</si>
  <si>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</si>
  <si>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</si>
  <si>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</si>
  <si>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</si>
  <si>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</si>
  <si>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</si>
  <si>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</si>
  <si>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</si>
  <si>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</si>
  <si>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</si>
  <si>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</si>
  <si>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</si>
  <si>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</si>
  <si>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</si>
  <si>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</si>
  <si>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</si>
  <si>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</si>
  <si>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</si>
  <si>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</si>
  <si>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</si>
  <si>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</si>
  <si>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</si>
  <si>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</si>
  <si>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</si>
  <si>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</si>
  <si>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</si>
  <si>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</si>
  <si>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</si>
  <si>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</si>
  <si>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</si>
  <si>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</si>
  <si>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</si>
  <si>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</si>
  <si>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</si>
  <si>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</si>
  <si>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</si>
  <si>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</si>
  <si>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</si>
  <si>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</si>
  <si>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</si>
  <si>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</si>
  <si>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</si>
  <si>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</si>
  <si>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</si>
  <si>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</si>
  <si>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</si>
  <si>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</si>
  <si>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</si>
  <si>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</si>
  <si>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</si>
  <si>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</si>
  <si>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</si>
  <si>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</si>
  <si>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</si>
  <si>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</si>
  <si>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</si>
  <si>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</si>
  <si>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</si>
  <si>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</si>
  <si>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</si>
  <si>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</si>
  <si>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</si>
  <si>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</si>
  <si>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</si>
  <si>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</si>
  <si>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</si>
  <si>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</si>
  <si>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</si>
  <si>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</si>
  <si>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</si>
  <si>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</si>
  <si>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</si>
  <si>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</si>
  <si>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</si>
  <si>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</si>
  <si>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</si>
  <si>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</si>
  <si>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</si>
  <si>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</si>
  <si>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</si>
  <si>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</si>
  <si>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</si>
  <si>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</si>
  <si>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</si>
  <si>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</si>
  <si>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</si>
  <si>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</si>
  <si>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</si>
  <si>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</si>
  <si>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</si>
  <si>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</si>
  <si>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</si>
  <si>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</si>
  <si>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</si>
  <si>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</si>
  <si>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</si>
  <si>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</si>
  <si>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</si>
  <si>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</si>
  <si>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</si>
  <si>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</si>
  <si>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</si>
  <si>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</si>
  <si>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</si>
  <si>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</si>
  <si>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</si>
  <si>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</si>
  <si>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</si>
  <si>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</si>
  <si>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</si>
  <si>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</si>
  <si>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</si>
  <si>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</si>
  <si>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</si>
  <si>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</si>
  <si>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</si>
  <si>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</si>
  <si>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</si>
  <si>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</si>
  <si>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</si>
  <si>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</si>
  <si>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</si>
  <si>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</si>
  <si>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</si>
  <si>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</si>
  <si>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</si>
  <si>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</si>
  <si>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</si>
  <si>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</si>
  <si>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</si>
  <si>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</si>
  <si>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</si>
  <si>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</si>
  <si>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</si>
  <si>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</si>
  <si>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</si>
  <si>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</si>
  <si>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</si>
  <si>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</si>
  <si>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</si>
  <si>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</si>
  <si>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</si>
  <si>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</si>
  <si>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</si>
  <si>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</si>
  <si>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</si>
  <si>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</si>
  <si>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</si>
  <si>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</si>
  <si>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</si>
  <si>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</si>
  <si>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</si>
  <si>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</si>
  <si>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</si>
  <si>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</si>
  <si>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</si>
  <si>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</si>
  <si>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</si>
  <si>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</si>
  <si>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</si>
  <si>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</si>
  <si>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</si>
  <si>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</si>
  <si>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</si>
  <si>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</si>
  <si>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</si>
  <si>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</si>
  <si>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</si>
  <si>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</si>
  <si>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</si>
  <si>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</si>
  <si>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</si>
  <si>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</si>
  <si>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</si>
  <si>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</si>
  <si>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</si>
  <si>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</si>
  <si>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</si>
  <si>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</si>
  <si>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</si>
  <si>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</si>
  <si>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</si>
  <si>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</si>
  <si>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</si>
  <si>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</si>
  <si>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</si>
  <si>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</si>
  <si>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</si>
  <si>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</si>
  <si>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</si>
  <si>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</si>
  <si>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</si>
  <si>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</si>
  <si>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</si>
  <si>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</si>
  <si>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</si>
  <si>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</si>
  <si>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</si>
  <si>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</si>
  <si>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</si>
  <si>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</si>
  <si>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</si>
  <si>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</si>
  <si>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</si>
  <si>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</si>
  <si>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</si>
  <si>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</si>
  <si>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</si>
  <si>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</si>
  <si>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</si>
  <si>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</si>
  <si>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</si>
  <si>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</si>
  <si>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</si>
  <si>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</si>
  <si>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</si>
  <si>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</si>
  <si>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</si>
  <si>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</si>
  <si>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</si>
  <si>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</si>
  <si>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</si>
  <si>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</si>
  <si>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</si>
  <si>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</si>
  <si>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</si>
  <si>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</si>
  <si>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</si>
  <si>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</si>
  <si>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</si>
  <si>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</si>
  <si>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</si>
  <si>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</si>
  <si>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</si>
  <si>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</si>
  <si>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</si>
  <si>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</si>
  <si>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</si>
  <si>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</si>
  <si>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</si>
  <si>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</si>
  <si>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</si>
  <si>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</si>
  <si>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</si>
  <si>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</si>
  <si>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</si>
  <si>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</si>
  <si>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</si>
  <si>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</si>
  <si>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</si>
  <si>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</si>
  <si>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</si>
  <si>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</si>
  <si>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</si>
  <si>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</si>
  <si>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</si>
  <si>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</si>
  <si>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</si>
  <si>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</si>
  <si>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</si>
  <si>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</si>
  <si>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</si>
  <si>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</si>
  <si>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</si>
  <si>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</si>
  <si>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</si>
  <si>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</si>
  <si>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</si>
  <si>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</si>
  <si>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</si>
  <si>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</si>
  <si>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</si>
  <si>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</si>
  <si>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</si>
  <si>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</si>
  <si>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</si>
  <si>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</si>
  <si>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</si>
  <si>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</si>
  <si>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</si>
  <si>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</si>
  <si>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</si>
  <si>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</si>
  <si>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</si>
  <si>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</si>
  <si>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</si>
  <si>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</si>
  <si>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</si>
  <si>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</si>
  <si>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</si>
  <si>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</si>
  <si>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</si>
  <si>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</si>
  <si>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</si>
  <si>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</si>
  <si>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</si>
  <si>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</si>
  <si>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</si>
  <si>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</si>
  <si>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</si>
  <si>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</si>
  <si>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</si>
  <si>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</si>
  <si>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</si>
  <si>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</si>
  <si>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</si>
  <si>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</si>
  <si>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</si>
  <si>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</si>
  <si>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</si>
  <si>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</si>
  <si>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</si>
  <si>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</si>
  <si>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</si>
  <si>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</si>
  <si>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</si>
  <si>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</si>
  <si>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</si>
  <si>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</si>
  <si>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</si>
  <si>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</si>
  <si>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</si>
  <si>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</si>
  <si>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</si>
  <si>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</si>
  <si>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</si>
  <si>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</si>
  <si>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</si>
  <si>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</si>
  <si>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</si>
  <si>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</si>
  <si>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</si>
  <si>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</si>
  <si>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</si>
  <si>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</si>
  <si>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</si>
  <si>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</si>
  <si>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</si>
  <si>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</si>
  <si>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</si>
  <si>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</si>
  <si>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</si>
  <si>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</si>
  <si>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</si>
  <si>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</si>
  <si>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</si>
  <si>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</si>
  <si>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</si>
  <si>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</si>
  <si>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</si>
  <si>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</si>
  <si>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</si>
  <si>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</si>
  <si>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</si>
  <si>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</si>
  <si>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</si>
  <si>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</si>
  <si>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</si>
  <si>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</si>
  <si>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</si>
  <si>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</si>
  <si>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</si>
  <si>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</si>
  <si>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</si>
  <si>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</si>
  <si>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</si>
  <si>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</si>
  <si>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</si>
  <si>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</si>
  <si>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</si>
  <si>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</si>
  <si>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</si>
  <si>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</si>
  <si>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</si>
  <si>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</si>
  <si>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</si>
  <si>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</si>
  <si>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</si>
  <si>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</si>
  <si>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</si>
  <si>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</si>
  <si>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</si>
  <si>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</si>
  <si>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</si>
  <si>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</si>
  <si>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</si>
  <si>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</si>
  <si>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</si>
  <si>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</si>
  <si>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</si>
  <si>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</si>
  <si>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</si>
  <si>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</si>
  <si>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</si>
  <si>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</si>
  <si>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</si>
  <si>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</si>
  <si>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</si>
  <si>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</si>
  <si>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</si>
  <si>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</si>
  <si>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</si>
  <si>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</si>
  <si>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</si>
  <si>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</si>
  <si>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</si>
  <si>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</si>
  <si>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</si>
  <si>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</si>
  <si>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</si>
  <si>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</si>
  <si>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</si>
  <si>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</si>
  <si>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</si>
  <si>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</si>
  <si>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</si>
  <si>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</si>
  <si>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</si>
  <si>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</si>
  <si>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</si>
  <si>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</si>
  <si>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</si>
  <si>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</si>
  <si>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</si>
  <si>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</si>
  <si>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</si>
  <si>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</si>
  <si>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</si>
  <si>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</si>
  <si>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</si>
  <si>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</si>
  <si>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</si>
  <si>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</si>
  <si>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</si>
  <si>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</si>
  <si>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</si>
  <si>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</si>
  <si>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</si>
  <si>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</si>
  <si>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</si>
  <si>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</si>
  <si>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</si>
  <si>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</si>
  <si>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</si>
  <si>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</si>
  <si>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</si>
  <si>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</si>
  <si>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</si>
  <si>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</si>
  <si>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</si>
  <si>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</si>
  <si>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</si>
  <si>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</si>
  <si>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</si>
  <si>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</si>
  <si>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</si>
  <si>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</si>
  <si>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</si>
  <si>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</si>
  <si>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</si>
  <si>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</si>
  <si>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</si>
  <si>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</si>
  <si>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</si>
  <si>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</si>
  <si>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</si>
  <si>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</si>
  <si>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</si>
  <si>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</si>
  <si>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</si>
  <si>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</si>
  <si>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</si>
  <si>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</si>
  <si>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</si>
  <si>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</si>
  <si>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</si>
  <si>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</si>
  <si>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</si>
  <si>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</si>
  <si>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</si>
  <si>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</si>
  <si>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</si>
  <si>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</si>
  <si>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</si>
  <si>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</si>
  <si>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</si>
  <si>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</si>
  <si>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</si>
  <si>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</si>
  <si>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</si>
  <si>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</si>
  <si>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</si>
  <si>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</si>
  <si>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</si>
  <si>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</si>
  <si>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</si>
  <si>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</si>
  <si>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</si>
  <si>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</si>
  <si>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</si>
  <si>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</si>
  <si>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</si>
  <si>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</si>
  <si>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</si>
  <si>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</si>
  <si>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</si>
  <si>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</si>
  <si>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</si>
  <si>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</si>
  <si>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</si>
  <si>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</si>
  <si>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</si>
  <si>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</si>
  <si>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</si>
  <si>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</si>
  <si>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</si>
  <si>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</si>
  <si>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</si>
  <si>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</si>
  <si>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</si>
  <si>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</si>
  <si>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</si>
  <si>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</si>
  <si>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</si>
  <si>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</si>
  <si>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</si>
  <si>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</si>
  <si>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</si>
  <si>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</si>
  <si>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</si>
  <si>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</si>
  <si>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</si>
  <si>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</si>
  <si>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</si>
  <si>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</si>
  <si>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</si>
  <si>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</si>
  <si>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</si>
  <si>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</si>
  <si>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</si>
  <si>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</si>
  <si>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</si>
  <si>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</si>
  <si>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</si>
  <si>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</si>
  <si>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</si>
  <si>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</si>
  <si>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</si>
  <si>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</si>
  <si>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</si>
  <si>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</si>
  <si>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</si>
  <si>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</si>
  <si>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</si>
  <si>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</si>
  <si>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</si>
  <si>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</si>
  <si>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</si>
  <si>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</si>
  <si>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</si>
  <si>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</si>
  <si>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</si>
  <si>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</si>
  <si>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</si>
  <si>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</si>
  <si>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</si>
  <si>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</si>
  <si>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</si>
  <si>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</si>
  <si>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</si>
  <si>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</si>
  <si>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</si>
  <si>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</si>
  <si>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</si>
  <si>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</si>
  <si>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</si>
  <si>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</si>
  <si>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</si>
  <si>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</si>
  <si>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</si>
  <si>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</si>
  <si>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</si>
  <si>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</si>
  <si>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</si>
  <si>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</si>
  <si>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</si>
  <si>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</si>
  <si>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</si>
  <si>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</si>
  <si>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</si>
  <si>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</si>
  <si>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</si>
  <si>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</si>
  <si>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</si>
  <si>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</si>
  <si>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</si>
  <si>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</si>
  <si>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</si>
  <si>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</si>
  <si>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</si>
  <si>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</si>
  <si>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</si>
  <si>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</si>
  <si>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</si>
  <si>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</si>
  <si>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</si>
  <si>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</si>
  <si>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</si>
  <si>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</si>
  <si>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</si>
  <si>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</si>
  <si>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</si>
  <si>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</si>
  <si>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</si>
  <si>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</si>
  <si>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</si>
  <si>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</si>
  <si>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</si>
  <si>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</si>
  <si>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</si>
  <si>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</si>
  <si>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</si>
  <si>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</si>
  <si>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</si>
  <si>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</si>
  <si>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</si>
  <si>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</si>
  <si>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</si>
  <si>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</si>
  <si>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</si>
  <si>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</si>
  <si>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</si>
  <si>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</si>
  <si>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</si>
  <si>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</si>
  <si>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</si>
  <si>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</si>
  <si>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</si>
  <si>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</si>
  <si>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</si>
  <si>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</si>
  <si>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</si>
  <si>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</si>
  <si>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</si>
  <si>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</si>
  <si>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</si>
  <si>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</si>
  <si>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</si>
  <si>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</si>
  <si>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</si>
  <si>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</si>
  <si>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</si>
  <si>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</si>
  <si>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</si>
  <si>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</si>
  <si>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</si>
  <si>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</si>
  <si>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</si>
  <si>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</si>
  <si>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</si>
  <si>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</si>
  <si>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</si>
  <si>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</si>
  <si>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</si>
  <si>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</si>
  <si>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</si>
  <si>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</si>
  <si>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</si>
  <si>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</si>
  <si>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</si>
  <si>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</si>
  <si>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</si>
  <si>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</si>
  <si>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</si>
  <si>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</si>
  <si>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</si>
  <si>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</si>
  <si>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</si>
  <si>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</si>
  <si>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</si>
  <si>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</si>
  <si>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</si>
  <si>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</si>
  <si>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</si>
  <si>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</si>
  <si>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</si>
  <si>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</si>
  <si>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</si>
  <si>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</si>
  <si>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</si>
  <si>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</si>
  <si>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</si>
  <si>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</si>
  <si>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</si>
  <si>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</si>
  <si>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</si>
  <si>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</si>
  <si>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</si>
  <si>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</si>
  <si>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</si>
  <si>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</si>
  <si>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</si>
  <si>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</si>
  <si>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</si>
  <si>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</si>
  <si>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</si>
  <si>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</si>
  <si>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</si>
  <si>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</si>
  <si>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</si>
  <si>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</si>
  <si>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</si>
  <si>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</si>
  <si>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</si>
  <si>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</si>
  <si>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</si>
  <si>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</si>
  <si>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</si>
  <si>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</si>
  <si>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</si>
  <si>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</si>
  <si>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</si>
  <si>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</si>
  <si>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</si>
  <si>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</si>
  <si>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</si>
  <si>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</si>
  <si>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</si>
  <si>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</si>
  <si>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</si>
  <si>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</si>
  <si>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</si>
  <si>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</si>
  <si>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</si>
  <si>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</si>
  <si>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</si>
  <si>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</si>
  <si>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</si>
  <si>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</si>
  <si>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</si>
  <si>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</si>
  <si>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</si>
  <si>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</si>
  <si>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</si>
  <si>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</si>
  <si>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</si>
  <si>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</si>
  <si>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</si>
  <si>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</si>
  <si>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</si>
  <si>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</si>
  <si>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</si>
  <si>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</si>
  <si>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</si>
  <si>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</si>
  <si>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</si>
  <si>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</si>
  <si>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</si>
  <si>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</si>
  <si>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</si>
  <si>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</si>
  <si>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</si>
  <si>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</si>
  <si>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</si>
  <si>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</si>
  <si>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</si>
  <si>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</si>
  <si>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</si>
  <si>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</si>
  <si>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</si>
  <si>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</si>
  <si>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</si>
  <si>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</si>
  <si>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</si>
  <si>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</si>
  <si>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</si>
  <si>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</si>
  <si>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</si>
  <si>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</si>
  <si>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</si>
  <si>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</si>
  <si>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</si>
  <si>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</si>
  <si>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</si>
  <si>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</si>
  <si>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</si>
  <si>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</si>
  <si>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</si>
  <si>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</si>
  <si>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</si>
  <si>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</si>
  <si>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</si>
  <si>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</si>
  <si>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</si>
  <si>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</si>
  <si>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</si>
  <si>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</si>
  <si>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</si>
  <si>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</si>
  <si>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</si>
  <si>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</si>
  <si>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</si>
  <si>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</si>
  <si>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</si>
  <si>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</si>
  <si>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</si>
  <si>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</si>
  <si>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</si>
  <si>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</si>
  <si>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</si>
  <si>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</si>
  <si>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</si>
  <si>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</si>
  <si>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</si>
  <si>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</si>
  <si>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</si>
  <si>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</si>
  <si>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</si>
  <si>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</si>
  <si>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</si>
  <si>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</si>
  <si>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</si>
  <si>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</si>
  <si>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</si>
  <si>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</si>
  <si>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</si>
  <si>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</si>
  <si>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</si>
  <si>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</si>
  <si>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</si>
  <si>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</si>
  <si>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</si>
  <si>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</si>
  <si>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</si>
  <si>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</si>
  <si>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</si>
  <si>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</si>
  <si>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</si>
  <si>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</si>
  <si>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</si>
  <si>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</si>
  <si>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</si>
  <si>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</si>
  <si>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</si>
  <si>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</si>
  <si>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</si>
  <si>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</si>
  <si>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</si>
  <si>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</si>
  <si>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</si>
  <si>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</si>
  <si>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</si>
  <si>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</si>
  <si>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</si>
  <si>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</si>
  <si>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</si>
  <si>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</si>
  <si>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</si>
  <si>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</si>
  <si>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</si>
  <si>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</si>
  <si>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</si>
  <si>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</si>
  <si>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</si>
  <si>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</si>
  <si>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</si>
  <si>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</si>
  <si>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</si>
  <si>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</si>
  <si>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</si>
  <si>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</si>
  <si>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</si>
  <si>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</si>
  <si>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</si>
  <si>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</si>
  <si>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</si>
  <si>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</si>
  <si>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</si>
  <si>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</si>
  <si>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</si>
  <si>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</si>
  <si>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</si>
  <si>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</si>
  <si>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</si>
  <si>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</si>
  <si>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</si>
  <si>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</si>
  <si>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</si>
  <si>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</si>
  <si>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</si>
  <si>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</si>
  <si>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</si>
  <si>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</si>
  <si>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</si>
  <si>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</si>
  <si>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</si>
  <si>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</si>
  <si>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</si>
  <si>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</si>
  <si>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</si>
  <si>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</si>
  <si>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</si>
  <si>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</si>
  <si>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</si>
  <si>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</si>
  <si>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</si>
  <si>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</si>
  <si>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</si>
  <si>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</si>
  <si>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</si>
  <si>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</si>
  <si>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</si>
  <si>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</si>
  <si>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</si>
  <si>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</si>
  <si>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</si>
  <si>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</si>
  <si>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</si>
  <si>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</si>
  <si>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</si>
  <si>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</si>
  <si>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</si>
  <si>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</si>
  <si>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</si>
  <si>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</si>
  <si>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</si>
  <si>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</si>
  <si>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</si>
  <si>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</si>
  <si>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</si>
  <si>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</si>
  <si>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</si>
  <si>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</si>
  <si>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</si>
  <si>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</si>
  <si>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</si>
  <si>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</si>
  <si>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</si>
  <si>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</si>
  <si>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</si>
  <si>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</si>
  <si>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</si>
  <si>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</si>
  <si>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</si>
  <si>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</si>
  <si>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</si>
  <si>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</si>
  <si>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</si>
  <si>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</si>
  <si>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</si>
  <si>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</si>
  <si>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</si>
  <si>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</si>
  <si>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</si>
  <si>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</si>
  <si>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</si>
  <si>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</si>
  <si>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</si>
  <si>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</si>
  <si>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</si>
  <si>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</si>
  <si>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</si>
  <si>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</si>
  <si>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</si>
  <si>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</si>
  <si>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</si>
  <si>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</si>
  <si>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</si>
  <si>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</si>
  <si>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</si>
  <si>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</si>
  <si>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</si>
  <si>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</si>
  <si>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</si>
  <si>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</si>
  <si>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</si>
  <si>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</si>
  <si>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</si>
  <si>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</si>
  <si>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</si>
  <si>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</si>
  <si>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</si>
  <si>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</si>
  <si>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</si>
  <si>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</si>
  <si>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</si>
  <si>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</si>
  <si>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</si>
  <si>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</si>
  <si>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</si>
  <si>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</si>
  <si>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</si>
  <si>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</si>
  <si>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</si>
  <si>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</si>
  <si>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</si>
  <si>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</si>
  <si>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</si>
  <si>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</si>
  <si>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</si>
  <si>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</si>
  <si>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</si>
  <si>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</si>
  <si>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</si>
  <si>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</si>
  <si>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</si>
  <si>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</si>
  <si>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</si>
  <si>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</si>
  <si>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</si>
  <si>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</si>
  <si>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</si>
  <si>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</si>
  <si>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</si>
  <si>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</si>
  <si>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</si>
  <si>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</si>
  <si>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</si>
  <si>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</si>
  <si>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</si>
  <si>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</si>
  <si>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</si>
  <si>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</si>
  <si>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</si>
  <si>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</si>
  <si>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</si>
  <si>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</si>
  <si>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</si>
  <si>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</si>
  <si>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</si>
  <si>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</si>
  <si>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</si>
  <si>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</si>
  <si>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</si>
  <si>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</si>
  <si>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</si>
  <si>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</si>
  <si>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</si>
  <si>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</si>
  <si>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</si>
  <si>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</si>
  <si>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</si>
  <si>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</si>
  <si>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</si>
  <si>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</si>
  <si>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</si>
  <si>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</si>
  <si>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</si>
  <si>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</si>
  <si>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</si>
  <si>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</si>
  <si>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</si>
  <si>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</si>
  <si>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</si>
  <si>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</si>
  <si>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</si>
  <si>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</si>
  <si>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</si>
  <si>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</si>
  <si>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</si>
  <si>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</si>
  <si>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</si>
  <si>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</si>
  <si>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</si>
  <si>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</si>
  <si>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</si>
  <si>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</si>
  <si>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</si>
  <si>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</si>
  <si>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</si>
  <si>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</si>
  <si>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</si>
  <si>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</si>
  <si>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</si>
  <si>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</si>
  <si>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</si>
  <si>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</si>
  <si>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</si>
  <si>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</si>
  <si>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</si>
  <si>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</si>
  <si>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</si>
  <si>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</si>
  <si>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</si>
  <si>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</si>
  <si>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</si>
  <si>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</si>
  <si>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</si>
  <si>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</si>
  <si>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</si>
  <si>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</si>
  <si>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</si>
  <si>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</si>
  <si>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</si>
  <si>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</si>
  <si>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</si>
  <si>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</si>
  <si>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</si>
  <si>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</si>
  <si>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</si>
  <si>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</si>
  <si>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</si>
  <si>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</si>
  <si>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</si>
  <si>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</si>
  <si>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</si>
  <si>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</si>
  <si>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</si>
  <si>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</si>
  <si>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</si>
  <si>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</si>
  <si>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</si>
  <si>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</si>
  <si>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</si>
  <si>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</si>
  <si>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</si>
  <si>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</si>
  <si>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</si>
  <si>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</si>
  <si>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</si>
  <si>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</si>
  <si>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</si>
  <si>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</si>
  <si>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</si>
  <si>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</si>
  <si>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</si>
  <si>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</si>
  <si>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</si>
  <si>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</si>
  <si>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</si>
  <si>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</si>
  <si>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</si>
  <si>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</si>
  <si>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</si>
  <si>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</si>
  <si>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</si>
  <si>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</si>
  <si>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</si>
  <si>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</si>
  <si>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</si>
  <si>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</si>
  <si>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</si>
  <si>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</si>
  <si>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</si>
  <si>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</si>
  <si>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</si>
  <si>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</si>
  <si>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</si>
  <si>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</si>
  <si>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</si>
  <si>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</si>
  <si>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</si>
  <si>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</si>
  <si>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</si>
  <si>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</si>
  <si>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</si>
  <si>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</si>
  <si>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</si>
  <si>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</si>
  <si>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</si>
  <si>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</si>
  <si>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</si>
  <si>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</si>
  <si>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</si>
  <si>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</si>
  <si>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</si>
  <si>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</si>
  <si>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</si>
  <si>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</si>
  <si>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</si>
  <si>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</si>
  <si>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</si>
  <si>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</si>
  <si>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</si>
  <si>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</si>
  <si>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</si>
  <si>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</si>
  <si>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</si>
  <si>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</si>
  <si>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</si>
  <si>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</si>
  <si>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</si>
  <si>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</si>
  <si>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</si>
  <si>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</si>
  <si>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</si>
  <si>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</si>
  <si>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</si>
  <si>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</si>
  <si>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</si>
  <si>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</si>
  <si>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</si>
  <si>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</si>
  <si>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</si>
  <si>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</si>
  <si>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</si>
  <si>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</si>
  <si>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</si>
  <si>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</si>
  <si>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</si>
  <si>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</si>
  <si>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</si>
  <si>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</si>
  <si>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</si>
  <si>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</si>
  <si>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</si>
  <si>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</si>
  <si>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</si>
  <si>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</si>
  <si>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</si>
  <si>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</si>
  <si>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</si>
  <si>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</si>
  <si>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</si>
  <si>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</si>
  <si>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</si>
  <si>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</si>
  <si>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</si>
  <si>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</si>
  <si>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</si>
  <si>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</si>
  <si>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</si>
  <si>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</si>
  <si>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</si>
  <si>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</si>
  <si>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</si>
  <si>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</si>
  <si>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</si>
  <si>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</si>
  <si>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</si>
  <si>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</si>
  <si>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</si>
  <si>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</si>
  <si>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</si>
  <si>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</si>
  <si>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</si>
  <si>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</si>
  <si>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</si>
  <si>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</si>
  <si>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</si>
  <si>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</si>
  <si>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</si>
  <si>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</si>
  <si>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</si>
  <si>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</si>
  <si>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</si>
  <si>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</si>
  <si>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</si>
  <si>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</si>
  <si>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</si>
  <si>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</si>
  <si>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</si>
  <si>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</si>
  <si>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</si>
  <si>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</si>
  <si>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</si>
  <si>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</si>
  <si>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</si>
  <si>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</si>
  <si>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</si>
  <si>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</si>
  <si>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</si>
  <si>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</si>
  <si>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</si>
  <si>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</si>
  <si>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</si>
  <si>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</si>
  <si>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</si>
  <si>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</si>
  <si>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</si>
  <si>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</si>
  <si>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</si>
  <si>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</si>
  <si>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</si>
  <si>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</si>
  <si>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</si>
  <si>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</si>
  <si>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</si>
  <si>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</si>
  <si>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</si>
  <si>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</si>
  <si>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</si>
  <si>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</si>
  <si>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</si>
  <si>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</si>
  <si>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</si>
  <si>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</si>
  <si>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</si>
  <si>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</si>
  <si>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</si>
  <si>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</si>
  <si>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</si>
  <si>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</si>
  <si>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</si>
  <si>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</si>
  <si>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</si>
  <si>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</si>
  <si>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</si>
  <si>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</si>
  <si>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</si>
  <si>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</si>
  <si>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</si>
  <si>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</si>
  <si>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</si>
  <si>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</si>
  <si>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</si>
  <si>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</si>
  <si>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</si>
  <si>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</si>
  <si>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</si>
  <si>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</si>
  <si>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</si>
  <si>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</si>
  <si>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</si>
  <si>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</si>
  <si>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</si>
  <si>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</si>
  <si>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</si>
  <si>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</si>
  <si>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</si>
  <si>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</si>
  <si>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</si>
  <si>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</si>
  <si>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</si>
  <si>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</si>
  <si>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</si>
  <si>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</si>
  <si>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</si>
  <si>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</si>
  <si>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</si>
  <si>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</si>
  <si>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</si>
  <si>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</si>
  <si>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</si>
  <si>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</si>
  <si>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</si>
  <si>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</si>
  <si>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</si>
  <si>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</si>
  <si>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</si>
  <si>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</si>
  <si>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</si>
  <si>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</si>
  <si>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</si>
  <si>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</si>
  <si>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</si>
  <si>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</si>
  <si>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</si>
  <si>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</si>
  <si>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</si>
  <si>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</si>
  <si>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</si>
  <si>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</si>
  <si>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</si>
  <si>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</si>
  <si>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</si>
  <si>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</si>
  <si>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</si>
  <si>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</si>
  <si>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</si>
  <si>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</si>
  <si>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</si>
  <si>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</si>
  <si>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</si>
  <si>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</si>
  <si>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</si>
  <si>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</si>
  <si>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</si>
  <si>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</si>
  <si>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</si>
  <si>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</si>
  <si>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</si>
  <si>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</si>
  <si>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</si>
  <si>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</si>
  <si>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</si>
  <si>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</si>
  <si>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</si>
  <si>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</si>
  <si>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</si>
  <si>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</si>
  <si>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</si>
  <si>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</si>
  <si>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</si>
  <si>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</si>
  <si>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</si>
  <si>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</si>
  <si>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</si>
  <si>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</si>
  <si>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</si>
  <si>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</si>
  <si>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</si>
  <si>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</si>
  <si>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</si>
  <si>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</si>
  <si>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</si>
  <si>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</si>
  <si>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</si>
  <si>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</si>
  <si>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</si>
  <si>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</si>
  <si>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</si>
  <si>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</si>
  <si>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</si>
  <si>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</si>
  <si>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</si>
  <si>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</si>
  <si>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</si>
  <si>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</si>
  <si>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</si>
  <si>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</si>
  <si>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</si>
  <si>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</si>
  <si>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</si>
  <si>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</si>
  <si>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</si>
  <si>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</si>
  <si>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</si>
  <si>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</si>
  <si>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</si>
  <si>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</si>
  <si>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</si>
  <si>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</si>
  <si>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</si>
  <si>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</si>
  <si>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</si>
  <si>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</si>
  <si>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</si>
  <si>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</si>
  <si>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</si>
  <si>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</si>
  <si>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</si>
  <si>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</si>
  <si>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</si>
  <si>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</si>
  <si>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</si>
  <si>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</si>
  <si>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</si>
  <si>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</si>
  <si>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</si>
  <si>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</si>
  <si>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</si>
  <si>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</si>
  <si>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</si>
  <si>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</si>
  <si>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</si>
  <si>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</si>
  <si>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</si>
  <si>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</si>
  <si>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</si>
  <si>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</si>
  <si>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</si>
  <si>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</si>
  <si>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</si>
  <si>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</si>
  <si>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</si>
  <si>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</si>
  <si>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</si>
  <si>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</si>
  <si>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</si>
  <si>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</si>
  <si>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</si>
  <si>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</si>
  <si>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</si>
  <si>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</si>
  <si>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</si>
  <si>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</si>
  <si>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</si>
  <si>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</si>
  <si>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</si>
  <si>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</si>
  <si>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</si>
  <si>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</si>
  <si>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</si>
  <si>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</si>
  <si>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</si>
  <si>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</si>
  <si>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</si>
  <si>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</si>
  <si>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</si>
  <si>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</si>
  <si>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</si>
  <si>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</si>
  <si>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</si>
  <si>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</si>
  <si>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</si>
  <si>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</si>
  <si>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</si>
  <si>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</si>
  <si>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</si>
  <si>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</si>
  <si>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</si>
  <si>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</si>
  <si>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</si>
  <si>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</si>
  <si>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</si>
  <si>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</si>
  <si>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</si>
  <si>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</si>
  <si>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</si>
  <si>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</si>
  <si>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</si>
  <si>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</si>
  <si>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</si>
  <si>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</si>
  <si>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</si>
  <si>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</si>
  <si>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</si>
  <si>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</si>
  <si>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</si>
  <si>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</si>
  <si>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</si>
  <si>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</si>
  <si>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</si>
  <si>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</si>
  <si>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</si>
  <si>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</si>
  <si>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</si>
  <si>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</si>
  <si>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</si>
  <si>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</si>
  <si>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</si>
  <si>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</si>
  <si>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</si>
  <si>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</si>
  <si>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</si>
  <si>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</si>
  <si>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</si>
  <si>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</si>
  <si>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</si>
  <si>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</si>
  <si>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</si>
  <si>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</si>
  <si>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</si>
  <si>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</si>
  <si>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</si>
  <si>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</si>
  <si>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</si>
  <si>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</si>
  <si>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</si>
  <si>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</si>
  <si>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</si>
  <si>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</si>
  <si>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</si>
  <si>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</si>
  <si>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</si>
  <si>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</si>
  <si>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</si>
  <si>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</si>
  <si>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</si>
  <si>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</si>
  <si>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</si>
  <si>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</si>
  <si>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</si>
  <si>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</si>
  <si>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</si>
  <si>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</si>
  <si>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</si>
  <si>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</si>
  <si>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</si>
  <si>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</si>
  <si>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</si>
  <si>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</si>
  <si>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</si>
  <si>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</si>
  <si>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</si>
  <si>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</si>
  <si>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</si>
  <si>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</si>
  <si>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</si>
  <si>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</si>
  <si>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</si>
  <si>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</si>
  <si>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</si>
  <si>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</si>
  <si>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</si>
  <si>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</si>
  <si>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</si>
  <si>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</si>
  <si>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</si>
  <si>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</si>
  <si>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</si>
  <si>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</si>
  <si>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</si>
  <si>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</si>
  <si>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</si>
  <si>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</si>
  <si>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</si>
  <si>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</si>
  <si>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</si>
  <si>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</si>
  <si>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</si>
  <si>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</si>
  <si>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</si>
  <si>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</si>
  <si>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</si>
  <si>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</si>
  <si>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</si>
  <si>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</si>
  <si>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</si>
  <si>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</si>
  <si>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</si>
  <si>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</si>
  <si>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</si>
  <si>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</si>
  <si>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</si>
  <si>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</si>
  <si>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</si>
  <si>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</si>
  <si>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</si>
  <si>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</si>
  <si>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</si>
  <si>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</si>
  <si>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</si>
  <si>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</si>
  <si>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</si>
  <si>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</si>
  <si>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</si>
  <si>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</si>
  <si>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</si>
  <si>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</si>
  <si>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</si>
  <si>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</si>
  <si>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</si>
  <si>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</si>
  <si>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</si>
  <si>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</si>
  <si>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</si>
  <si>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</si>
  <si>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</si>
  <si>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</si>
  <si>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</si>
  <si>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</si>
  <si>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</si>
  <si>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</si>
  <si>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</si>
  <si>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</si>
  <si>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</si>
  <si>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</si>
  <si>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</si>
  <si>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</si>
  <si>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</si>
  <si>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</si>
  <si>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</si>
  <si>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</si>
  <si>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</si>
  <si>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</si>
  <si>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</si>
  <si>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</si>
  <si>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</si>
  <si>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</si>
  <si>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</si>
  <si>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</si>
  <si>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</si>
  <si>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</si>
  <si>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</si>
  <si>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</si>
  <si>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</si>
  <si>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</si>
  <si>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</si>
  <si>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</si>
  <si>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</si>
  <si>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</si>
  <si>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</si>
  <si>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</si>
  <si>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</si>
  <si>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</si>
  <si>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</si>
  <si>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</si>
  <si>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</si>
  <si>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</si>
  <si>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</si>
  <si>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</si>
  <si>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</si>
  <si>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</si>
  <si>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</si>
  <si>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</si>
  <si>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</si>
  <si>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</si>
  <si>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</si>
  <si>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</si>
  <si>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</si>
  <si>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</si>
  <si>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</si>
  <si>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</si>
  <si>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</si>
  <si>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</si>
  <si>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</si>
  <si>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</si>
  <si>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</si>
  <si>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</si>
  <si>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</si>
  <si>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</si>
  <si>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</si>
  <si>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</si>
  <si>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</si>
  <si>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</si>
  <si>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</si>
  <si>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</si>
  <si>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</si>
  <si>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</si>
  <si>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</si>
  <si>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</si>
  <si>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</si>
  <si>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</si>
  <si>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</si>
  <si>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</si>
  <si>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</si>
  <si>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</si>
  <si>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</si>
  <si>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</si>
  <si>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</si>
  <si>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</si>
  <si>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</si>
  <si>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</si>
  <si>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</si>
  <si>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</si>
  <si>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</si>
  <si>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</si>
  <si>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</si>
  <si>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</si>
  <si>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</si>
  <si>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</si>
  <si>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</si>
  <si>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</si>
  <si>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</si>
  <si>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</si>
  <si>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</si>
  <si>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</si>
  <si>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</si>
  <si>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</si>
  <si>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</si>
  <si>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</si>
  <si>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</si>
  <si>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</si>
  <si>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</si>
  <si>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</si>
  <si>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</si>
  <si>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</si>
  <si>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</si>
  <si>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</si>
  <si>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</si>
  <si>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</si>
  <si>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</si>
  <si>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</si>
  <si>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</si>
  <si>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</si>
  <si>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</si>
  <si>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</si>
  <si>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</si>
  <si>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</si>
  <si>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</si>
  <si>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</si>
  <si>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</si>
  <si>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</si>
  <si>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</si>
  <si>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</si>
  <si>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</si>
  <si>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</si>
  <si>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</si>
  <si>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</si>
  <si>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</si>
  <si>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</si>
  <si>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</si>
  <si>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</si>
  <si>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</si>
  <si>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</si>
  <si>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</si>
  <si>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</si>
  <si>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</si>
  <si>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</si>
  <si>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</si>
  <si>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</si>
  <si>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</si>
  <si>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</si>
  <si>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</si>
  <si>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</si>
  <si>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</si>
  <si>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</si>
  <si>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</si>
  <si>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</si>
  <si>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</si>
  <si>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</si>
  <si>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</si>
  <si>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</si>
  <si>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</si>
  <si>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</si>
  <si>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</si>
  <si>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</si>
  <si>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</si>
  <si>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</si>
  <si>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</si>
  <si>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</si>
  <si>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</si>
  <si>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</si>
  <si>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</si>
  <si>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</si>
  <si>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</si>
  <si>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</si>
  <si>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</si>
  <si>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</si>
  <si>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</si>
  <si>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</si>
  <si>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</si>
  <si>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</si>
  <si>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</si>
  <si>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</si>
  <si>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</si>
  <si>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</si>
  <si>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</si>
  <si>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</si>
  <si>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</si>
  <si>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</si>
  <si>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</si>
  <si>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</si>
  <si>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</si>
  <si>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</si>
  <si>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</si>
  <si>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</si>
  <si>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</si>
  <si>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</si>
  <si>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</si>
  <si>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</si>
  <si>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</si>
  <si>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</si>
  <si>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</si>
  <si>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</si>
  <si>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</si>
  <si>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</si>
  <si>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</si>
  <si>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</si>
  <si>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</si>
  <si>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</si>
  <si>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</si>
  <si>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</si>
  <si>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</si>
  <si>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</si>
  <si>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</si>
  <si>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</si>
  <si>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</si>
  <si>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</si>
  <si>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</si>
  <si>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</si>
  <si>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</si>
  <si>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</si>
  <si>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</si>
  <si>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</si>
  <si>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</si>
  <si>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</si>
  <si>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</si>
  <si>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</si>
  <si>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</si>
  <si>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</si>
  <si>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</si>
  <si>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</si>
  <si>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</si>
  <si>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</si>
  <si>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</si>
  <si>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</si>
  <si>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</si>
  <si>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</si>
  <si>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</si>
  <si>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</si>
  <si>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</si>
  <si>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</si>
  <si>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</si>
  <si>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</si>
  <si>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</si>
  <si>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</si>
  <si>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</si>
  <si>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</si>
  <si>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</si>
  <si>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</si>
  <si>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</si>
  <si>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</si>
  <si>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</si>
  <si>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</si>
  <si>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</si>
  <si>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</si>
  <si>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</si>
  <si>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</si>
  <si>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</si>
  <si>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</si>
  <si>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</si>
  <si>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</si>
  <si>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</si>
  <si>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</si>
  <si>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</si>
  <si>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</si>
  <si>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</si>
  <si>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</si>
  <si>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</si>
  <si>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</si>
  <si>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</si>
  <si>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</si>
  <si>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</si>
  <si>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</si>
  <si>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</si>
  <si>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</si>
  <si>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</si>
  <si>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</si>
  <si>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</si>
  <si>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</si>
  <si>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</si>
  <si>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</si>
  <si>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</si>
  <si>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</si>
  <si>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</si>
  <si>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</si>
  <si>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</si>
  <si>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</si>
  <si>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</si>
  <si>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</si>
  <si>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</si>
  <si>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</si>
  <si>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</si>
  <si>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</si>
  <si>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</si>
  <si>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</si>
  <si>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</si>
  <si>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</si>
  <si>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</si>
  <si>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</si>
  <si>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</si>
  <si>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</si>
  <si>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</si>
  <si>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</si>
  <si>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</si>
  <si>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</si>
  <si>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</si>
  <si>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</si>
  <si>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</si>
  <si>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</si>
  <si>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</si>
  <si>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</si>
  <si>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</si>
  <si>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</si>
  <si>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</si>
  <si>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</si>
  <si>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</si>
  <si>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</si>
  <si>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</si>
  <si>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</si>
  <si>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</si>
  <si>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</si>
  <si>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</si>
  <si>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</si>
  <si>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</si>
  <si>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</si>
  <si>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</si>
  <si>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</si>
  <si>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</si>
  <si>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</si>
  <si>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</si>
  <si>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</si>
  <si>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</si>
  <si>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</si>
  <si>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</si>
  <si>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</si>
  <si>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</si>
  <si>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</si>
  <si>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</si>
  <si>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</si>
  <si>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</si>
  <si>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</si>
  <si>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</si>
  <si>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</si>
  <si>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</si>
  <si>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</si>
  <si>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</si>
  <si>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</si>
  <si>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</si>
  <si>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</si>
  <si>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</si>
  <si>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</si>
  <si>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</si>
  <si>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</si>
  <si>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</si>
  <si>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</si>
  <si>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</si>
  <si>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</si>
  <si>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</si>
  <si>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</si>
  <si>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</si>
  <si>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</si>
  <si>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</si>
  <si>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</si>
  <si>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</si>
  <si>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</si>
  <si>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</si>
  <si>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</si>
  <si>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</si>
  <si>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</si>
  <si>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</si>
  <si>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</si>
  <si>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</si>
  <si>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</si>
  <si>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</si>
  <si>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</si>
  <si>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</si>
  <si>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</si>
  <si>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</si>
  <si>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</si>
  <si>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</si>
  <si>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</si>
  <si>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</si>
  <si>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</si>
  <si>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</si>
  <si>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</si>
  <si>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</si>
  <si>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</si>
  <si>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</si>
  <si>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</si>
  <si>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</si>
  <si>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</si>
  <si>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</si>
  <si>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</si>
  <si>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</si>
  <si>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</si>
  <si>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</si>
  <si>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</si>
  <si>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</si>
  <si>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</si>
  <si>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</si>
  <si>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</si>
  <si>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</si>
  <si>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</si>
  <si>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</si>
  <si>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</si>
  <si>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</si>
  <si>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</si>
  <si>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</si>
  <si>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</si>
  <si>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</si>
  <si>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</si>
  <si>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</si>
  <si>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</si>
  <si>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</si>
  <si>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</si>
  <si>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</si>
  <si>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</si>
  <si>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</si>
  <si>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</si>
  <si>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</si>
  <si>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</si>
  <si>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</si>
  <si>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</si>
  <si>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</si>
  <si>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</si>
  <si>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</si>
  <si>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</si>
  <si>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</si>
  <si>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</si>
  <si>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</si>
  <si>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</si>
  <si>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</si>
  <si>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</si>
  <si>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</si>
  <si>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</si>
  <si>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</si>
  <si>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</si>
  <si>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</si>
  <si>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</si>
  <si>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</si>
  <si>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</si>
  <si>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</si>
  <si>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</si>
  <si>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</si>
  <si>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</si>
  <si>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</si>
  <si>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</si>
  <si>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</si>
  <si>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</si>
  <si>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</si>
  <si>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</si>
  <si>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</si>
  <si>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</si>
  <si>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</si>
  <si>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</si>
  <si>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</si>
  <si>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</si>
  <si>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</si>
  <si>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</si>
  <si>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</si>
  <si>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</si>
  <si>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</si>
  <si>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</si>
  <si>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</si>
  <si>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</si>
  <si>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</si>
  <si>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</si>
  <si>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</si>
  <si>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</si>
  <si>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</si>
  <si>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</si>
  <si>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</si>
  <si>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</si>
  <si>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</si>
  <si>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</si>
  <si>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</si>
  <si>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</si>
  <si>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</si>
  <si>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</si>
  <si>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</si>
  <si>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</si>
  <si>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</si>
  <si>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</si>
  <si>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</si>
  <si>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</si>
  <si>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</si>
  <si>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</si>
  <si>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</si>
  <si>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</si>
  <si>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</si>
  <si>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</si>
  <si>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</si>
  <si>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</si>
  <si>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</si>
  <si>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</si>
  <si>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</si>
  <si>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</si>
  <si>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</si>
  <si>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</si>
  <si>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</si>
  <si>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</si>
  <si>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</si>
  <si>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</si>
  <si>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</si>
  <si>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</si>
  <si>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</si>
  <si>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</si>
  <si>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</si>
  <si>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</si>
  <si>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</si>
  <si>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</si>
  <si>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</si>
  <si>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</si>
  <si>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</si>
  <si>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</si>
  <si>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</si>
  <si>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</si>
  <si>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</si>
  <si>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</si>
  <si>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</si>
  <si>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</si>
  <si>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</si>
  <si>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</si>
  <si>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</si>
  <si>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</si>
  <si>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</si>
  <si>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</si>
  <si>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</si>
  <si>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</si>
  <si>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</si>
  <si>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</si>
  <si>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</si>
  <si>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</si>
  <si>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</si>
  <si>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</si>
  <si>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</si>
  <si>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</si>
  <si>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</si>
  <si>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</si>
  <si>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</si>
  <si>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</si>
  <si>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</si>
  <si>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</si>
  <si>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</si>
  <si>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</si>
  <si>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</si>
  <si>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</si>
  <si>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</si>
  <si>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</si>
  <si>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</si>
  <si>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</si>
  <si>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</si>
  <si>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</si>
  <si>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</si>
  <si>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</si>
  <si>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</si>
  <si>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</si>
  <si>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</si>
  <si>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</si>
  <si>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</si>
  <si>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</si>
  <si>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</si>
  <si>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</si>
  <si>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</si>
  <si>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</si>
  <si>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</si>
  <si>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</si>
  <si>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</si>
  <si>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</si>
  <si>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</si>
  <si>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</si>
  <si>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</si>
  <si>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</si>
  <si>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</si>
  <si>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</si>
  <si>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</si>
  <si>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</si>
  <si>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</si>
  <si>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</si>
  <si>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</si>
  <si>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</si>
  <si>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</si>
  <si>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</si>
  <si>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</si>
  <si>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</si>
  <si>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</si>
  <si>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</si>
  <si>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</si>
  <si>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</si>
  <si>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</si>
  <si>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</si>
  <si>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</si>
  <si>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</si>
  <si>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</si>
  <si>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</si>
  <si>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</si>
  <si>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</si>
  <si>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</si>
  <si>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</si>
  <si>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</si>
  <si>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</si>
  <si>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</si>
  <si>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</si>
  <si>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</si>
  <si>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</si>
  <si>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</si>
  <si>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</si>
  <si>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</si>
  <si>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</si>
  <si>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</si>
  <si>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</si>
  <si>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</si>
  <si>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</si>
  <si>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</si>
  <si>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</si>
  <si>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</si>
  <si>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</si>
  <si>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</si>
  <si>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</si>
  <si>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</si>
  <si>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</si>
  <si>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</si>
  <si>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</si>
  <si>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</si>
  <si>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</si>
  <si>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</si>
  <si>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</si>
  <si>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</si>
  <si>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</si>
  <si>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</si>
  <si>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</si>
  <si>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</si>
  <si>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</si>
  <si>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</si>
  <si>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</si>
  <si>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</si>
  <si>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</si>
  <si>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</si>
  <si>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</si>
  <si>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</si>
  <si>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</si>
  <si>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</si>
  <si>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</si>
  <si>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</si>
  <si>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</si>
  <si>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</si>
  <si>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</si>
  <si>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</si>
  <si>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</si>
  <si>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</si>
  <si>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</si>
  <si>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</si>
  <si>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</si>
  <si>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</si>
  <si>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</si>
  <si>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</si>
  <si>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</si>
  <si>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</si>
  <si>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</si>
  <si>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</si>
  <si>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</si>
  <si>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</si>
  <si>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</si>
  <si>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</si>
  <si>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</si>
  <si>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</si>
  <si>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</si>
  <si>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</si>
  <si>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</si>
  <si>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</si>
  <si>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</si>
  <si>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</si>
  <si>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</si>
  <si>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</si>
  <si>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</si>
  <si>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</si>
  <si>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</si>
  <si>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</si>
  <si>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</si>
  <si>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</si>
  <si>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</si>
  <si>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</si>
  <si>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</si>
  <si>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</si>
  <si>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</si>
  <si>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</si>
  <si>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</si>
  <si>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</si>
  <si>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</si>
  <si>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</si>
  <si>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</si>
  <si>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</si>
  <si>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</si>
  <si>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</si>
  <si>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</si>
  <si>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</si>
  <si>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</si>
  <si>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</si>
  <si>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</si>
  <si>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</si>
  <si>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</si>
  <si>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</si>
  <si>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</si>
  <si>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</si>
  <si>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</si>
  <si>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</si>
  <si>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</si>
  <si>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</si>
  <si>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</si>
  <si>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</si>
  <si>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</si>
  <si>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</si>
  <si>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</si>
  <si>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</si>
  <si>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</si>
  <si>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</si>
  <si>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</si>
  <si>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</si>
  <si>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</si>
  <si>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</si>
  <si>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</si>
  <si>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</si>
  <si>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</si>
  <si>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</si>
  <si>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</si>
  <si>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</si>
  <si>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</si>
  <si>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</si>
  <si>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</si>
  <si>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</si>
  <si>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</si>
  <si>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</si>
  <si>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</si>
  <si>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</si>
  <si>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</si>
  <si>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</si>
  <si>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</si>
  <si>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</si>
  <si>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</si>
  <si>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</si>
  <si>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</si>
  <si>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</si>
  <si>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</si>
  <si>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</si>
  <si>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</si>
  <si>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</si>
  <si>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</si>
  <si>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</si>
  <si>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</si>
  <si>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</si>
  <si>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</si>
  <si>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</si>
  <si>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</si>
  <si>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</si>
  <si>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</si>
  <si>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</si>
  <si>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</si>
  <si>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</si>
  <si>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</si>
  <si>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</si>
  <si>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</si>
  <si>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</si>
  <si>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</si>
  <si>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</si>
  <si>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</si>
  <si>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</si>
  <si>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</si>
  <si>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</si>
  <si>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</si>
  <si>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</si>
  <si>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</si>
  <si>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</si>
  <si>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</si>
  <si>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</si>
  <si>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</si>
  <si>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</si>
  <si>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</si>
  <si>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</si>
  <si>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</si>
  <si>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</si>
  <si>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</si>
  <si>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</si>
  <si>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</si>
  <si>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</si>
  <si>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</si>
  <si>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</si>
  <si>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</si>
  <si>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</si>
  <si>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</si>
  <si>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</si>
  <si>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</si>
  <si>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</si>
  <si>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</si>
  <si>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</si>
  <si>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</si>
  <si>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</si>
  <si>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</si>
  <si>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</si>
  <si>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</si>
  <si>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</si>
  <si>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</si>
  <si>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</si>
  <si>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</si>
  <si>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</si>
  <si>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</si>
  <si>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</si>
  <si>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</si>
  <si>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</si>
  <si>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</si>
  <si>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</si>
  <si>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</si>
  <si>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</si>
  <si>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</si>
  <si>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</si>
  <si>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</si>
  <si>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</si>
  <si>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</si>
  <si>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</si>
  <si>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</si>
  <si>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</si>
  <si>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</si>
  <si>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</si>
  <si>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</si>
  <si>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</si>
  <si>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</si>
  <si>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</si>
  <si>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</si>
  <si>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</si>
  <si>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</si>
  <si>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</si>
  <si>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</si>
  <si>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</si>
  <si>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</si>
  <si>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</si>
  <si>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</si>
  <si>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</si>
  <si>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</si>
  <si>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</si>
  <si>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</si>
  <si>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</si>
  <si>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</si>
  <si>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</si>
  <si>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</si>
  <si>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</si>
  <si>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</si>
  <si>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</si>
  <si>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</si>
  <si>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</si>
  <si>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</si>
  <si>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</si>
  <si>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</si>
  <si>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</si>
  <si>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</si>
  <si>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</si>
  <si>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</si>
  <si>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</si>
  <si>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</si>
  <si>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</si>
  <si>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</si>
  <si>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</si>
  <si>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</si>
  <si>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</si>
  <si>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</si>
  <si>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</si>
  <si>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</si>
  <si>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</si>
  <si>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</si>
  <si>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</si>
  <si>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</si>
  <si>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</si>
  <si>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</si>
  <si>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</si>
  <si>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</si>
  <si>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</si>
  <si>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</si>
  <si>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</si>
  <si>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</si>
  <si>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</si>
  <si>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</si>
  <si>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</si>
  <si>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</si>
  <si>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</si>
  <si>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</si>
  <si>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</si>
  <si>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</si>
  <si>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</si>
  <si>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</si>
  <si>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</si>
  <si>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</si>
  <si>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</si>
  <si>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</si>
  <si>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</si>
  <si>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</si>
  <si>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</si>
  <si>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</si>
  <si>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</si>
  <si>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</si>
  <si>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</si>
  <si>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</si>
  <si>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</si>
  <si>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</si>
  <si>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</si>
  <si>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</si>
  <si>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</si>
  <si>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</si>
  <si>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</si>
  <si>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</si>
  <si>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</si>
  <si>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</si>
  <si>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</si>
  <si>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</si>
  <si>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</si>
  <si>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</si>
  <si>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</si>
  <si>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</si>
  <si>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</si>
  <si>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</si>
  <si>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</si>
  <si>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</si>
  <si>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</si>
  <si>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</si>
  <si>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</si>
  <si>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</si>
  <si>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</si>
  <si>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</si>
  <si>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</si>
  <si>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</si>
  <si>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</si>
  <si>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</si>
  <si>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</si>
  <si>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</si>
  <si>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</si>
  <si>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</si>
  <si>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</si>
  <si>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</si>
  <si>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</si>
  <si>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</si>
  <si>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</si>
  <si>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</si>
  <si>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</si>
  <si>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</si>
  <si>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</si>
  <si>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</si>
  <si>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</si>
  <si>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</si>
  <si>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</si>
  <si>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</si>
  <si>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</si>
  <si>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</si>
  <si>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</si>
  <si>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</si>
  <si>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</si>
  <si>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</si>
  <si>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</si>
  <si>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</si>
  <si>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</si>
  <si>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</si>
  <si>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</si>
  <si>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</si>
  <si>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</si>
  <si>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</si>
  <si>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</si>
  <si>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</si>
  <si>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</si>
  <si>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</si>
  <si>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</si>
  <si>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</si>
  <si>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</si>
  <si>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</si>
  <si>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</si>
  <si>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</si>
  <si>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</si>
  <si>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</si>
  <si>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</si>
  <si>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</si>
  <si>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</si>
  <si>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</si>
  <si>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</si>
  <si>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</si>
  <si>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</si>
  <si>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</si>
  <si>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</si>
  <si>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</si>
  <si>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</si>
  <si>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</si>
  <si>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</si>
  <si>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</si>
  <si>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</si>
  <si>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</si>
  <si>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</si>
  <si>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</si>
  <si>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</si>
  <si>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</si>
  <si>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</si>
  <si>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</si>
  <si>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</si>
  <si>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</si>
  <si>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</si>
  <si>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</si>
  <si>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</si>
  <si>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</si>
  <si>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</si>
  <si>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</si>
  <si>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</si>
  <si>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</si>
  <si>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</si>
  <si>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</si>
  <si>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</si>
  <si>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</si>
  <si>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</si>
  <si>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</si>
  <si>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</si>
  <si>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</si>
  <si>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</si>
  <si>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</si>
  <si>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</si>
  <si>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</si>
  <si>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</si>
  <si>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</si>
  <si>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</si>
  <si>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</si>
  <si>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</si>
  <si>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</si>
  <si>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</si>
  <si>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</si>
  <si>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</si>
  <si>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</si>
  <si>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</si>
  <si>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</si>
  <si>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</si>
  <si>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</si>
  <si>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</si>
  <si>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</si>
  <si>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</si>
  <si>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</si>
  <si>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</si>
  <si>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</si>
  <si>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</si>
  <si>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</si>
  <si>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</si>
  <si>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</si>
  <si>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</si>
  <si>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</si>
  <si>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</si>
  <si>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</si>
  <si>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</si>
  <si>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</si>
  <si>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</si>
  <si>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</si>
  <si>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</si>
  <si>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</si>
  <si>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</si>
  <si>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</si>
  <si>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</si>
  <si>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</si>
  <si>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</si>
  <si>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</si>
  <si>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</si>
  <si>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</si>
  <si>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</si>
  <si>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</si>
  <si>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</si>
  <si>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</si>
  <si>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</si>
  <si>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</si>
  <si>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</si>
  <si>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</si>
  <si>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</si>
  <si>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</si>
  <si>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</si>
  <si>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</si>
  <si>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</si>
  <si>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</si>
  <si>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</si>
  <si>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</si>
  <si>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</si>
  <si>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</si>
  <si>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</si>
  <si>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</si>
  <si>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</si>
  <si>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</si>
  <si>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</si>
  <si>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</si>
  <si>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</si>
  <si>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</si>
  <si>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</si>
  <si>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</si>
  <si>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</si>
  <si>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</si>
  <si>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</si>
  <si>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</si>
  <si>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</si>
  <si>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</si>
  <si>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</si>
  <si>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</si>
  <si>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</si>
  <si>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</si>
  <si>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</si>
  <si>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</si>
  <si>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</si>
  <si>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</si>
  <si>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</si>
  <si>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</si>
  <si>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</si>
  <si>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</si>
  <si>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</si>
  <si>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</si>
  <si>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</si>
  <si>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</si>
  <si>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</si>
  <si>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</si>
  <si>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</si>
  <si>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</si>
  <si>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</si>
  <si>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</si>
  <si>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</si>
  <si>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</si>
  <si>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</si>
  <si>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</si>
  <si>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</si>
  <si>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</si>
  <si>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</si>
  <si>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</si>
  <si>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</si>
  <si>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</si>
  <si>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</si>
  <si>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</si>
  <si>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</si>
  <si>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</si>
  <si>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</si>
  <si>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</si>
  <si>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</si>
  <si>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</si>
  <si>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</si>
  <si>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</si>
  <si>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</si>
  <si>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</si>
  <si>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</si>
  <si>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</si>
  <si>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</si>
  <si>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</si>
  <si>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</si>
  <si>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</si>
  <si>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</si>
  <si>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</si>
  <si>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</si>
  <si>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</si>
  <si>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</si>
  <si>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</si>
  <si>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</si>
  <si>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</si>
  <si>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</si>
  <si>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</si>
  <si>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</si>
  <si>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</si>
  <si>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</si>
  <si>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</si>
  <si>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</si>
  <si>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</si>
  <si>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</si>
  <si>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</si>
  <si>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</si>
  <si>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</si>
  <si>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</si>
  <si>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</si>
  <si>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</si>
  <si>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</si>
  <si>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</si>
  <si>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</si>
  <si>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</si>
  <si>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</si>
  <si>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</si>
  <si>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</si>
  <si>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</si>
  <si>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</si>
  <si>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</si>
  <si>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</si>
  <si>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</si>
  <si>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</si>
  <si>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</si>
  <si>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</si>
  <si>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</si>
  <si>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</si>
  <si>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</si>
  <si>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</si>
  <si>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</si>
  <si>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</si>
  <si>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</si>
  <si>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</si>
  <si>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</si>
  <si>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</si>
  <si>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</si>
  <si>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</si>
  <si>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</si>
  <si>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</si>
  <si>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</si>
  <si>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</si>
  <si>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</si>
  <si>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</si>
  <si>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</si>
  <si>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</si>
  <si>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</si>
  <si>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</si>
  <si>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</si>
  <si>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</si>
  <si>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</si>
  <si>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</si>
  <si>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</si>
  <si>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</si>
  <si>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</si>
  <si>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</si>
  <si>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</si>
  <si>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</si>
  <si>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</si>
  <si>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</si>
  <si>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</si>
  <si>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</si>
  <si>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</si>
  <si>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</si>
  <si>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</si>
  <si>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</si>
  <si>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</si>
  <si>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</si>
  <si>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</si>
  <si>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</si>
  <si>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</si>
  <si>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</si>
  <si>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</si>
  <si>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</si>
  <si>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</si>
  <si>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</si>
  <si>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</si>
  <si>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</si>
  <si>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</si>
  <si>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</si>
  <si>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</si>
  <si>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</si>
  <si>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</si>
  <si>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</si>
  <si>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</si>
  <si>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</si>
  <si>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</si>
  <si>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</si>
  <si>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</si>
  <si>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</si>
  <si>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</si>
  <si>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</si>
  <si>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</si>
  <si>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</si>
  <si>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</si>
  <si>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</si>
  <si>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</si>
  <si>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</si>
  <si>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</si>
  <si>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</si>
  <si>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</si>
  <si>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</si>
  <si>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</si>
  <si>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</si>
  <si>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</si>
  <si>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</si>
  <si>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</si>
  <si>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</si>
  <si>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</si>
  <si>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</si>
  <si>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</si>
  <si>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</si>
  <si>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</si>
  <si>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</si>
  <si>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</si>
  <si>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</si>
  <si>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</si>
  <si>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</si>
  <si>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</si>
  <si>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</si>
  <si>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</si>
  <si>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</si>
  <si>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</si>
  <si>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</si>
  <si>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</si>
  <si>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</si>
  <si>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</si>
  <si>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</si>
  <si>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</si>
  <si>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</si>
  <si>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</si>
  <si>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</si>
  <si>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</si>
  <si>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</si>
  <si>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</si>
  <si>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</si>
  <si>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</si>
  <si>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</si>
  <si>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</si>
  <si>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</si>
  <si>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</si>
  <si>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</si>
  <si>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</si>
  <si>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</si>
  <si>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</si>
  <si>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</si>
  <si>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</si>
  <si>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</si>
  <si>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</si>
  <si>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</si>
  <si>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</si>
  <si>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</si>
  <si>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</si>
  <si>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</si>
  <si>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</si>
  <si>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</si>
  <si>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</si>
  <si>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</si>
  <si>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</si>
  <si>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</si>
  <si>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</si>
  <si>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</si>
  <si>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</si>
  <si>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</si>
  <si>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</si>
  <si>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</si>
  <si>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</si>
  <si>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</si>
  <si>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</si>
  <si>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</si>
  <si>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</si>
  <si>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</si>
  <si>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</si>
  <si>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</si>
  <si>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</si>
  <si>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</si>
  <si>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</si>
  <si>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</si>
  <si>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</si>
  <si>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</si>
  <si>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</si>
  <si>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</si>
  <si>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</si>
  <si>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</si>
  <si>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</si>
  <si>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</si>
  <si>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</si>
  <si>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</si>
  <si>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</si>
  <si>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</si>
  <si>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</si>
  <si>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</si>
  <si>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</si>
  <si>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</si>
  <si>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</si>
  <si>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</si>
  <si>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</si>
  <si>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</si>
  <si>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</si>
  <si>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</si>
  <si>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</si>
  <si>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</si>
  <si>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</si>
  <si>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</si>
  <si>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</si>
  <si>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</si>
  <si>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</si>
  <si>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</si>
  <si>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</si>
  <si>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</si>
  <si>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</si>
  <si>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</si>
  <si>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</si>
  <si>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</si>
  <si>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</si>
  <si>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</si>
  <si>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</si>
  <si>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</si>
  <si>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</si>
  <si>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</si>
  <si>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</si>
  <si>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</si>
  <si>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</si>
  <si>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</si>
  <si>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</si>
  <si>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</si>
  <si>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</si>
  <si>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</si>
  <si>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</si>
  <si>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</si>
  <si>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</si>
  <si>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</si>
  <si>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</si>
  <si>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</si>
  <si>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</si>
  <si>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</si>
  <si>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</si>
  <si>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</si>
  <si>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</si>
  <si>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</si>
  <si>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</si>
  <si>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</si>
  <si>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</si>
  <si>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</si>
  <si>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</si>
  <si>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</si>
  <si>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</si>
  <si>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</si>
  <si>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</si>
  <si>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</si>
  <si>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</si>
  <si>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</si>
  <si>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</si>
  <si>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</si>
  <si>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</si>
  <si>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</si>
  <si>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</si>
  <si>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</si>
  <si>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</si>
  <si>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</si>
  <si>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</si>
  <si>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</si>
  <si>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</si>
  <si>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</si>
  <si>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</si>
  <si>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</si>
  <si>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</si>
  <si>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</si>
  <si>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</si>
  <si>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</si>
  <si>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</si>
  <si>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</si>
  <si>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</si>
  <si>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</si>
  <si>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</si>
  <si>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</si>
  <si>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</si>
  <si>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</si>
  <si>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</si>
  <si>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</si>
  <si>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</si>
  <si>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</si>
  <si>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</si>
  <si>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</si>
  <si>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</si>
  <si>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</si>
  <si>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</si>
  <si>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</si>
  <si>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</si>
  <si>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</si>
  <si>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</si>
  <si>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</si>
  <si>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</si>
  <si>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</si>
  <si>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</si>
  <si>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</si>
  <si>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</si>
  <si>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</si>
  <si>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</si>
  <si>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</si>
  <si>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</si>
  <si>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</si>
  <si>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</si>
  <si>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</si>
  <si>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</si>
  <si>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</si>
  <si>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</si>
  <si>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</si>
  <si>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</si>
  <si>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</si>
  <si>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</si>
  <si>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</si>
  <si>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</si>
  <si>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</si>
  <si>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</si>
  <si>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</si>
  <si>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</si>
  <si>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</si>
  <si>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</si>
  <si>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</si>
  <si>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</si>
  <si>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</si>
  <si>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</si>
  <si>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</si>
  <si>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</si>
  <si>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</si>
  <si>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</si>
  <si>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</si>
  <si>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</si>
  <si>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</si>
  <si>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</si>
  <si>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</si>
  <si>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</si>
  <si>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</si>
  <si>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</si>
  <si>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</si>
  <si>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</si>
  <si>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</si>
  <si>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</si>
  <si>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</si>
  <si>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</si>
  <si>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</si>
  <si>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</si>
  <si>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</si>
  <si>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</si>
  <si>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</si>
  <si>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</si>
  <si>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</si>
  <si>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</si>
  <si>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</si>
  <si>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</si>
  <si>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</si>
  <si>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</si>
  <si>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</si>
  <si>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</si>
  <si>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</si>
  <si>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</si>
  <si>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</si>
  <si>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</si>
  <si>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</si>
  <si>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</si>
  <si>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</si>
  <si>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</si>
  <si>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</si>
  <si>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</si>
  <si>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</si>
  <si>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</si>
  <si>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</si>
  <si>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</si>
  <si>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</si>
  <si>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</si>
  <si>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</si>
  <si>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</si>
  <si>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</si>
  <si>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</si>
  <si>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</si>
  <si>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</si>
  <si>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</si>
  <si>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</si>
  <si>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</si>
  <si>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</si>
  <si>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</si>
  <si>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</si>
  <si>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</si>
  <si>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</si>
  <si>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</si>
  <si>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</si>
  <si>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</si>
  <si>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</si>
  <si>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</si>
  <si>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</si>
  <si>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</si>
  <si>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</si>
  <si>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</si>
  <si>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</si>
  <si>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</si>
  <si>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</si>
  <si>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</si>
  <si>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</si>
  <si>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</si>
  <si>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</si>
  <si>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</si>
  <si>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</si>
  <si>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</si>
  <si>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</si>
  <si>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</si>
  <si>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</si>
  <si>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</si>
  <si>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</si>
  <si>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</si>
  <si>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</si>
  <si>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</si>
  <si>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</si>
  <si>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</si>
  <si>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</si>
  <si>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</si>
  <si>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</si>
  <si>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</si>
  <si>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</si>
  <si>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</si>
  <si>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</si>
  <si>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</si>
  <si>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</si>
  <si>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</si>
  <si>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</si>
  <si>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</si>
  <si>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</si>
  <si>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</si>
  <si>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</si>
  <si>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</si>
  <si>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</si>
  <si>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</si>
  <si>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</si>
  <si>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</si>
  <si>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</si>
  <si>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</si>
  <si>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</si>
  <si>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</si>
  <si>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</si>
  <si>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</si>
  <si>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</si>
  <si>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</si>
  <si>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</si>
  <si>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</si>
  <si>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</si>
  <si>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</si>
  <si>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</si>
  <si>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</si>
  <si>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</si>
  <si>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</si>
  <si>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</si>
  <si>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</si>
  <si>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</si>
  <si>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</si>
  <si>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</si>
  <si>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</si>
  <si>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</si>
  <si>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</si>
  <si>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</si>
  <si>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</si>
  <si>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</si>
  <si>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</si>
  <si>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</si>
  <si>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</si>
  <si>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</si>
  <si>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</si>
  <si>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</si>
  <si>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</si>
  <si>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</si>
  <si>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</si>
  <si>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</si>
  <si>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</si>
  <si>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</si>
  <si>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</si>
  <si>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</si>
  <si>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</si>
  <si>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</si>
  <si>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</si>
  <si>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</si>
  <si>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</si>
  <si>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</si>
  <si>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</si>
  <si>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</si>
  <si>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</si>
  <si>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</si>
  <si>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</si>
  <si>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</si>
  <si>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</si>
  <si>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</si>
  <si>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</si>
  <si>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</si>
  <si>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</si>
  <si>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</si>
  <si>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</si>
  <si>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</si>
  <si>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</si>
  <si>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</si>
  <si>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</si>
  <si>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</si>
  <si>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</si>
  <si>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</si>
  <si>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</si>
  <si>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</si>
  <si>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</si>
  <si>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</si>
  <si>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</si>
  <si>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</si>
  <si>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</si>
  <si>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</si>
  <si>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</si>
  <si>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</si>
  <si>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</si>
  <si>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</si>
  <si>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</si>
  <si>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</si>
  <si>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</si>
  <si>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</si>
  <si>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</si>
  <si>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</si>
  <si>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</si>
  <si>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</si>
  <si>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</si>
  <si>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</si>
  <si>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</si>
  <si>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</si>
  <si>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</si>
  <si>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</si>
  <si>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</si>
  <si>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</si>
  <si>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</si>
  <si>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</si>
  <si>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</si>
  <si>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</si>
  <si>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</si>
  <si>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</si>
  <si>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</si>
  <si>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</si>
  <si>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</si>
  <si>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</si>
  <si>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</si>
  <si>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</si>
  <si>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</si>
  <si>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</si>
  <si>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</si>
  <si>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</si>
  <si>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</si>
  <si>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</si>
  <si>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</si>
  <si>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</si>
  <si>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</si>
  <si>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</si>
  <si>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</si>
  <si>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</si>
  <si>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</si>
  <si>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</si>
  <si>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</si>
  <si>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</si>
  <si>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</si>
  <si>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</si>
  <si>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</si>
  <si>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</si>
  <si>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</si>
  <si>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</si>
  <si>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</si>
  <si>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</si>
  <si>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</si>
  <si>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</si>
  <si>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</si>
  <si>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</si>
  <si>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</si>
  <si>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</si>
  <si>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</si>
  <si>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</si>
  <si>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</si>
  <si>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</si>
  <si>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</si>
  <si>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</si>
  <si>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</si>
  <si>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</si>
  <si>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</si>
  <si>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</si>
  <si>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</si>
  <si>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</si>
  <si>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</si>
  <si>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</si>
  <si>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</si>
  <si>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</si>
  <si>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</si>
  <si>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</si>
  <si>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</si>
  <si>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</si>
  <si>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</si>
  <si>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</si>
  <si>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</si>
  <si>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</si>
  <si>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</si>
  <si>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</si>
  <si>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</si>
  <si>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</si>
  <si>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</si>
  <si>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</si>
  <si>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</si>
  <si>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</si>
  <si>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</si>
  <si>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</si>
  <si>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</si>
  <si>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</si>
  <si>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</si>
  <si>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</si>
  <si>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</si>
  <si>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</si>
  <si>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</si>
  <si>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</si>
  <si>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</si>
  <si>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</si>
  <si>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</si>
  <si>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</si>
  <si>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</si>
  <si>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</si>
  <si>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</si>
  <si>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</si>
  <si>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</si>
  <si>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</si>
  <si>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</si>
  <si>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</si>
  <si>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</si>
  <si>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</si>
  <si>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</si>
  <si>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</si>
  <si>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</si>
  <si>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</si>
  <si>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</si>
  <si>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</si>
  <si>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</si>
  <si>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</si>
  <si>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</si>
  <si>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</si>
  <si>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</si>
  <si>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</si>
  <si>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</si>
  <si>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</si>
  <si>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</si>
  <si>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</si>
  <si>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</si>
  <si>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</si>
  <si>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</si>
  <si>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</si>
  <si>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</si>
  <si>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</si>
  <si>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</si>
  <si>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</si>
  <si>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</si>
  <si>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</si>
  <si>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</si>
  <si>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</si>
  <si>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</si>
  <si>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</si>
  <si>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</si>
  <si>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</si>
  <si>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</si>
  <si>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</si>
  <si>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</si>
  <si>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</si>
  <si>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</si>
  <si>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</si>
  <si>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</si>
  <si>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</si>
  <si>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</si>
  <si>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</si>
  <si>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</si>
  <si>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</si>
  <si>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</si>
  <si>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</si>
  <si>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</si>
  <si>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</si>
  <si>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</si>
  <si>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</si>
  <si>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</si>
  <si>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</si>
  <si>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</si>
  <si>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</si>
  <si>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</si>
  <si>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</si>
  <si>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</si>
  <si>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</si>
  <si>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</si>
  <si>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</si>
  <si>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</si>
  <si>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</si>
  <si>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</si>
  <si>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</si>
  <si>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</si>
  <si>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</si>
  <si>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</si>
  <si>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</si>
  <si>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</si>
  <si>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</si>
  <si>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</si>
  <si>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</si>
  <si>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</si>
  <si>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</si>
  <si>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</si>
  <si>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</si>
  <si>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</si>
  <si>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</si>
  <si>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</si>
  <si>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</si>
  <si>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</si>
  <si>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</si>
  <si>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</si>
  <si>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</si>
  <si>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</si>
  <si>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</si>
  <si>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</si>
  <si>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</si>
  <si>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</si>
  <si>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</si>
  <si>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</si>
  <si>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</si>
  <si>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</si>
  <si>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</si>
  <si>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</si>
  <si>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</si>
  <si>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</si>
  <si>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</si>
  <si>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</si>
  <si>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</si>
  <si>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</si>
  <si>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</si>
  <si>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</si>
  <si>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</si>
  <si>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</si>
  <si>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</si>
  <si>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</si>
  <si>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</si>
  <si>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</si>
  <si>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</si>
  <si>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</si>
  <si>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</si>
  <si>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</si>
  <si>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</si>
  <si>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</si>
  <si>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</si>
  <si>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</si>
  <si>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</si>
  <si>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</si>
  <si>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</si>
  <si>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</si>
  <si>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</si>
  <si>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</si>
  <si>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</si>
  <si>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</si>
  <si>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</si>
  <si>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</si>
  <si>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</si>
  <si>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</si>
  <si>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</si>
  <si>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</si>
  <si>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</si>
  <si>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</si>
  <si>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</si>
  <si>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</si>
  <si>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</si>
  <si>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</si>
  <si>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</si>
  <si>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</si>
  <si>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</si>
  <si>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</si>
  <si>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</si>
  <si>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</si>
  <si>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</si>
  <si>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</si>
  <si>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</si>
  <si>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</si>
  <si>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</si>
  <si>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</si>
  <si>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</si>
  <si>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</si>
  <si>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</si>
  <si>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</si>
  <si>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</si>
  <si>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</si>
  <si>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</si>
  <si>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</si>
  <si>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</si>
  <si>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</si>
  <si>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</si>
  <si>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</si>
  <si>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</si>
  <si>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</si>
  <si>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</si>
  <si>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</si>
  <si>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</si>
  <si>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</si>
  <si>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</si>
  <si>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</si>
  <si>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</si>
  <si>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</si>
  <si>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</si>
  <si>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</si>
  <si>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</si>
  <si>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</si>
  <si>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</si>
  <si>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</si>
  <si>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</si>
  <si>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</si>
  <si>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</si>
  <si>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</si>
  <si>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</si>
  <si>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</si>
  <si>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</si>
  <si>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</si>
  <si>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</si>
  <si>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</si>
  <si>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</si>
  <si>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</si>
  <si>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</si>
  <si>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</si>
  <si>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</si>
  <si>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</si>
  <si>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</si>
  <si>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</si>
  <si>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</si>
  <si>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</si>
  <si>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</si>
  <si>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</si>
  <si>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</si>
  <si>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</si>
  <si>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</si>
  <si>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</si>
  <si>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</si>
  <si>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</si>
  <si>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</si>
  <si>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</si>
  <si>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</si>
  <si>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</si>
  <si>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</si>
  <si>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</si>
  <si>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</si>
  <si>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</si>
  <si>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</si>
  <si>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</si>
  <si>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</si>
  <si>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</si>
  <si>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</si>
  <si>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</si>
  <si>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</si>
  <si>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</si>
  <si>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</si>
  <si>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</si>
  <si>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</si>
  <si>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</si>
  <si>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</si>
  <si>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</si>
  <si>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</si>
  <si>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</si>
  <si>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</si>
  <si>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</si>
  <si>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</si>
  <si>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</si>
  <si>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</si>
  <si>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</si>
  <si>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</si>
  <si>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</si>
  <si>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</si>
  <si>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</si>
  <si>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</si>
  <si>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</si>
  <si>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</si>
  <si>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</si>
  <si>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</si>
  <si>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</si>
  <si>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</si>
  <si>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</si>
  <si>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</si>
  <si>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</si>
  <si>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</si>
  <si>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</si>
  <si>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</si>
  <si>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</si>
  <si>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</si>
  <si>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</si>
  <si>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</si>
  <si>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</si>
  <si>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</si>
  <si>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</si>
  <si>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</si>
  <si>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</si>
  <si>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</si>
  <si>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</si>
  <si>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</si>
  <si>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</si>
  <si>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</si>
  <si>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</si>
  <si>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</si>
  <si>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</si>
  <si>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</si>
  <si>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</si>
  <si>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</si>
  <si>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</si>
  <si>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</si>
  <si>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</si>
  <si>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</si>
  <si>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</si>
  <si>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</si>
  <si>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</si>
  <si>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</si>
  <si>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</si>
  <si>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</si>
  <si>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</si>
  <si>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</si>
  <si>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</si>
  <si>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</si>
  <si>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</si>
  <si>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</si>
  <si>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</si>
  <si>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</si>
  <si>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</si>
  <si>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</si>
  <si>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</si>
  <si>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</si>
  <si>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</si>
  <si>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</si>
  <si>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</si>
  <si>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</si>
  <si>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</si>
  <si>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</si>
  <si>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</si>
  <si>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</si>
  <si>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</si>
  <si>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</si>
  <si>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</si>
  <si>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</si>
  <si>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</si>
  <si>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</si>
  <si>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</si>
  <si>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</si>
  <si>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</si>
  <si>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</si>
  <si>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</si>
  <si>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</si>
  <si>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</si>
  <si>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</si>
  <si>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</si>
  <si>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</si>
  <si>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</si>
  <si>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</si>
  <si>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</si>
  <si>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</si>
  <si>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</si>
  <si>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</si>
  <si>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</si>
  <si>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</si>
  <si>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</si>
  <si>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</si>
  <si>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</si>
  <si>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</si>
  <si>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</si>
  <si>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</si>
  <si>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</si>
  <si>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</si>
  <si>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</si>
  <si>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</si>
  <si>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</si>
  <si>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</si>
  <si>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</si>
  <si>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</si>
  <si>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</si>
  <si>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</si>
  <si>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</si>
  <si>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</si>
  <si>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</si>
  <si>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</si>
  <si>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</si>
  <si>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</si>
  <si>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</si>
  <si>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</si>
  <si>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</si>
  <si>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</si>
  <si>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</si>
  <si>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</si>
  <si>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</si>
  <si>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</si>
  <si>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</si>
  <si>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</si>
  <si>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</si>
  <si>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</si>
  <si>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</si>
  <si>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</si>
  <si>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</si>
  <si>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</si>
  <si>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</si>
  <si>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</si>
  <si>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</si>
  <si>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</si>
  <si>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</si>
  <si>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</si>
  <si>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</si>
  <si>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</si>
  <si>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</si>
  <si>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</si>
  <si>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</si>
  <si>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</si>
  <si>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</si>
  <si>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</si>
  <si>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</si>
  <si>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</si>
  <si>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</si>
  <si>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</si>
  <si>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</si>
  <si>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</si>
  <si>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</si>
  <si>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</si>
  <si>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</si>
  <si>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</si>
  <si>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</si>
  <si>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</si>
  <si>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</si>
  <si>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</si>
  <si>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</si>
  <si>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</si>
  <si>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</si>
  <si>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</si>
  <si>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</si>
  <si>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</si>
  <si>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</si>
  <si>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</si>
  <si>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</si>
  <si>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</si>
  <si>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</si>
  <si>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</si>
  <si>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</si>
  <si>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</si>
  <si>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</si>
  <si>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</si>
  <si>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</si>
  <si>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</si>
  <si>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</si>
  <si>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</si>
  <si>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</si>
  <si>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</si>
  <si>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</si>
  <si>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</si>
  <si>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</si>
  <si>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</si>
  <si>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</si>
  <si>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</si>
  <si>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</si>
  <si>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</si>
  <si>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</si>
  <si>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</si>
  <si>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</si>
  <si>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</si>
  <si>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</si>
  <si>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</si>
  <si>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</si>
  <si>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</si>
  <si>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</si>
  <si>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</si>
  <si>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</si>
  <si>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</si>
  <si>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</si>
  <si>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</si>
  <si>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</si>
  <si>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</si>
  <si>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</si>
  <si>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</si>
  <si>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</si>
  <si>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</si>
  <si>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</si>
  <si>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</si>
  <si>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</si>
  <si>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</si>
  <si>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</si>
  <si>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</si>
  <si>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</si>
  <si>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</si>
  <si>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</si>
  <si>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</si>
  <si>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</si>
  <si>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</si>
  <si>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</si>
  <si>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</si>
  <si>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</si>
  <si>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</si>
  <si>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</si>
  <si>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</si>
  <si>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</si>
  <si>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</si>
  <si>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</si>
  <si>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</si>
  <si>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</si>
  <si>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</si>
  <si>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</si>
  <si>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</si>
  <si>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</si>
  <si>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</si>
  <si>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</si>
  <si>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</si>
  <si>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</si>
  <si>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</si>
  <si>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</si>
  <si>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</si>
  <si>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</si>
  <si>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</si>
  <si>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</si>
  <si>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</si>
  <si>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</si>
  <si>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</si>
  <si>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</si>
  <si>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</si>
  <si>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</si>
  <si>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</si>
  <si>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</si>
  <si>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</si>
  <si>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</si>
  <si>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</si>
  <si>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</si>
  <si>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</si>
  <si>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</si>
  <si>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</si>
  <si>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</si>
  <si>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</si>
  <si>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</si>
  <si>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</si>
  <si>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</si>
  <si>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</si>
  <si>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</si>
  <si>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</si>
  <si>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</si>
  <si>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</si>
  <si>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</si>
  <si>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</si>
  <si>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</si>
  <si>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</si>
  <si>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</si>
  <si>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</si>
  <si>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</si>
  <si>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</si>
  <si>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</si>
  <si>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</si>
  <si>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</si>
  <si>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</si>
  <si>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</si>
  <si>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</si>
  <si>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</si>
  <si>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</si>
  <si>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</si>
  <si>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</si>
  <si>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</si>
  <si>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</si>
  <si>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</si>
  <si>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</si>
  <si>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</si>
  <si>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</si>
  <si>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</si>
  <si>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</si>
  <si>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</si>
  <si>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</si>
  <si>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</si>
  <si>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</si>
  <si>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</si>
  <si>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</si>
  <si>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</si>
  <si>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</si>
  <si>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</si>
  <si>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</si>
  <si>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</si>
  <si>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</si>
  <si>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</si>
  <si>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</si>
  <si>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</si>
  <si>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</si>
  <si>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</si>
  <si>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</si>
  <si>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</si>
  <si>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</si>
  <si>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</si>
  <si>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</si>
  <si>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</si>
  <si>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</si>
  <si>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</si>
  <si>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</si>
  <si>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</si>
  <si>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</si>
  <si>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</si>
  <si>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</si>
  <si>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</si>
  <si>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</si>
  <si>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</si>
  <si>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</si>
  <si>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</si>
  <si>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</si>
  <si>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</si>
  <si>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</si>
  <si>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</si>
  <si>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</si>
  <si>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</si>
  <si>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</si>
  <si>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</si>
  <si>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</si>
  <si>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</si>
  <si>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</si>
  <si>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</si>
  <si>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</si>
  <si>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</si>
  <si>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</si>
  <si>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</si>
  <si>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</si>
  <si>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</si>
  <si>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</si>
  <si>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</si>
  <si>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</si>
  <si>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</si>
  <si>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</si>
  <si>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</si>
  <si>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</si>
  <si>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</si>
  <si>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</si>
  <si>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</si>
  <si>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</si>
  <si>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</si>
  <si>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</si>
  <si>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</si>
  <si>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</si>
  <si>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</si>
  <si>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</si>
  <si>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</si>
  <si>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</si>
  <si>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</si>
  <si>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</si>
  <si>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</si>
  <si>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</si>
  <si>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</si>
  <si>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</si>
  <si>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</si>
  <si>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</si>
  <si>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</si>
  <si>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</si>
  <si>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</si>
  <si>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</si>
  <si>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</si>
  <si>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</si>
  <si>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</si>
  <si>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</si>
  <si>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</si>
  <si>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</si>
  <si>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</si>
  <si>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</si>
  <si>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</si>
  <si>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</si>
  <si>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</si>
  <si>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</si>
  <si>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</si>
  <si>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</si>
  <si>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</si>
  <si>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</si>
  <si>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</si>
  <si>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</si>
  <si>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</si>
  <si>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</si>
  <si>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</si>
  <si>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</si>
  <si>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</si>
  <si>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</si>
  <si>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</si>
  <si>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</si>
  <si>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</si>
  <si>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</si>
  <si>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</si>
  <si>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</si>
  <si>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</si>
  <si>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</si>
  <si>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</si>
  <si>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</si>
  <si>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</si>
  <si>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</si>
  <si>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</si>
  <si>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</si>
  <si>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</si>
  <si>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</si>
  <si>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</si>
  <si>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</si>
  <si>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</si>
  <si>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</si>
  <si>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</si>
  <si>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</si>
  <si>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</si>
  <si>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</si>
  <si>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</si>
  <si>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</si>
  <si>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</si>
  <si>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</si>
  <si>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</si>
  <si>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</si>
  <si>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</si>
  <si>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</si>
  <si>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</si>
  <si>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</si>
  <si>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</si>
  <si>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</si>
  <si>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</si>
  <si>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</si>
  <si>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</si>
  <si>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</si>
  <si>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</si>
  <si>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</si>
  <si>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</si>
  <si>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</si>
  <si>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</si>
  <si>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</si>
  <si>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</si>
  <si>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</si>
  <si>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</si>
  <si>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</si>
  <si>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</si>
  <si>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</si>
  <si>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</si>
  <si>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</si>
  <si>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</si>
  <si>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</si>
  <si>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</si>
  <si>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</si>
  <si>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</si>
  <si>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</si>
  <si>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</si>
  <si>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</si>
  <si>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</si>
  <si>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</si>
  <si>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</si>
  <si>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</si>
  <si>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</si>
  <si>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</si>
  <si>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</si>
  <si>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</si>
  <si>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</si>
  <si>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</si>
  <si>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</si>
  <si>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</si>
  <si>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</si>
  <si>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</si>
  <si>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</si>
  <si>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</si>
  <si>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</si>
  <si>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</si>
  <si>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</si>
  <si>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</si>
  <si>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</si>
  <si>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</si>
  <si>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</si>
  <si>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</si>
  <si>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</si>
  <si>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</si>
  <si>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</si>
  <si>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</si>
  <si>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</si>
  <si>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</si>
  <si>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</si>
  <si>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</si>
  <si>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</si>
  <si>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</si>
  <si>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</si>
  <si>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</si>
  <si>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</si>
  <si>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</si>
  <si>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</si>
  <si>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</si>
  <si>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</si>
  <si>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</si>
  <si>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</si>
  <si>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</si>
  <si>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</si>
  <si>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</si>
  <si>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</si>
  <si>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</si>
  <si>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</si>
  <si>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</si>
  <si>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</si>
  <si>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</si>
  <si>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</si>
  <si>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</si>
  <si>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</si>
  <si>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</si>
  <si>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</si>
  <si>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</si>
  <si>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</si>
  <si>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</si>
  <si>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</si>
  <si>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</si>
  <si>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</si>
  <si>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</si>
  <si>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</si>
  <si>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</si>
  <si>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</si>
  <si>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</si>
  <si>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</si>
  <si>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</si>
  <si>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</si>
  <si>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</si>
  <si>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</si>
  <si>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</si>
  <si>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</si>
  <si>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</si>
  <si>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</si>
  <si>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</si>
  <si>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</si>
  <si>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</si>
  <si>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</si>
  <si>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</si>
  <si>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</si>
  <si>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</si>
  <si>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</si>
  <si>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</si>
  <si>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</si>
  <si>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</si>
  <si>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</si>
  <si>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</si>
  <si>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</si>
  <si>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</si>
  <si>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</si>
  <si>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</si>
  <si>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</si>
  <si>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</si>
  <si>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</si>
  <si>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</si>
  <si>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</si>
  <si>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</si>
  <si>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</si>
  <si>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</si>
  <si>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</si>
  <si>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</si>
  <si>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</si>
  <si>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</si>
  <si>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</si>
  <si>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</si>
  <si>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</si>
  <si>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</si>
  <si>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</si>
  <si>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</si>
  <si>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</si>
  <si>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</si>
  <si>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</si>
  <si>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</si>
  <si>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</si>
  <si>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</si>
  <si>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</si>
  <si>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</si>
  <si>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</si>
  <si>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</si>
  <si>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</si>
  <si>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</si>
  <si>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</si>
  <si>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</si>
  <si>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</si>
  <si>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</si>
  <si>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</si>
  <si>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</si>
  <si>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</si>
  <si>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</si>
  <si>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</si>
  <si>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</si>
  <si>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</si>
  <si>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</si>
  <si>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</si>
  <si>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</si>
  <si>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</si>
  <si>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</si>
  <si>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</si>
  <si>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</si>
  <si>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</si>
  <si>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</si>
  <si>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</si>
  <si>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</si>
  <si>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</si>
  <si>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</si>
  <si>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</si>
  <si>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</si>
  <si>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</si>
  <si>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</si>
  <si>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</si>
  <si>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</si>
  <si>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</si>
  <si>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</si>
  <si>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</si>
  <si>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</si>
  <si>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</si>
  <si>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</si>
  <si>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</si>
  <si>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</si>
  <si>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</si>
  <si>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</si>
  <si>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</si>
  <si>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</si>
  <si>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</si>
  <si>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</si>
  <si>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</si>
  <si>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</si>
  <si>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</si>
  <si>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</si>
  <si>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</si>
  <si>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</si>
  <si>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</si>
  <si>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</si>
  <si>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</si>
  <si>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</si>
  <si>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</si>
  <si>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</si>
  <si>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</si>
  <si>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</si>
  <si>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</si>
  <si>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</si>
  <si>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</si>
  <si>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</si>
  <si>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</si>
  <si>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</si>
  <si>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</si>
  <si>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</si>
  <si>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</si>
  <si>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</si>
  <si>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</si>
  <si>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</si>
  <si>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</si>
  <si>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</si>
  <si>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</si>
  <si>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</si>
  <si>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</si>
  <si>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</si>
  <si>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</si>
  <si>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</si>
  <si>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</si>
  <si>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</si>
  <si>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</si>
  <si>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</si>
  <si>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</si>
  <si>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</si>
  <si>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</si>
  <si>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</si>
  <si>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</si>
  <si>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</si>
  <si>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</si>
  <si>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</si>
  <si>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</si>
  <si>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</si>
  <si>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</si>
  <si>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</si>
  <si>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</si>
  <si>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</si>
  <si>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</si>
  <si>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</si>
  <si>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</si>
  <si>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</si>
  <si>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</si>
  <si>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</si>
  <si>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</si>
  <si>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</si>
  <si>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</si>
  <si>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</si>
  <si>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</si>
  <si>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</si>
  <si>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</si>
  <si>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</si>
  <si>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</si>
  <si>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</si>
  <si>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</si>
  <si>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</si>
  <si>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</si>
  <si>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</si>
  <si>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</si>
  <si>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</si>
  <si>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</si>
  <si>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</si>
  <si>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</si>
  <si>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</si>
  <si>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</si>
  <si>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</si>
  <si>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</si>
  <si>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</si>
  <si>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</si>
  <si>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</si>
  <si>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</si>
  <si>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</si>
  <si>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</si>
  <si>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</si>
  <si>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</si>
  <si>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</si>
  <si>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</si>
  <si>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</si>
  <si>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</si>
  <si>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</si>
  <si>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</si>
  <si>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</si>
  <si>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</si>
  <si>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</si>
  <si>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</si>
  <si>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</si>
  <si>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</si>
  <si>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</si>
  <si>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</si>
  <si>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</si>
  <si>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</si>
  <si>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</si>
  <si>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</si>
  <si>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</si>
  <si>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</si>
  <si>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</si>
  <si>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</si>
  <si>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</si>
  <si>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</si>
  <si>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</si>
  <si>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</si>
  <si>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</si>
  <si>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</si>
  <si>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</si>
  <si>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</si>
  <si>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</si>
  <si>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</si>
  <si>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</si>
  <si>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</si>
  <si>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</si>
  <si>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</si>
  <si>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</si>
  <si>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</si>
  <si>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</si>
  <si>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</si>
  <si>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</si>
  <si>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</si>
  <si>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</si>
  <si>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</si>
  <si>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</si>
  <si>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</si>
  <si>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</si>
  <si>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</si>
  <si>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</si>
  <si>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</si>
  <si>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</si>
  <si>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</si>
  <si>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</si>
  <si>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</si>
  <si>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</si>
  <si>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</si>
  <si>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</si>
  <si>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</si>
  <si>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</si>
  <si>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</si>
  <si>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</si>
  <si>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</si>
  <si>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</si>
  <si>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</si>
  <si>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</si>
  <si>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</si>
  <si>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</si>
  <si>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</si>
  <si>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</si>
  <si>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</si>
  <si>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</si>
  <si>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</si>
  <si>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</si>
  <si>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</si>
  <si>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</si>
  <si>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</si>
  <si>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</si>
  <si>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</si>
  <si>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</si>
  <si>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</si>
  <si>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</si>
  <si>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</si>
  <si>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</si>
  <si>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</si>
  <si>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</si>
  <si>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</si>
  <si>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</si>
  <si>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</si>
  <si>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</si>
  <si>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</si>
  <si>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</si>
  <si>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</si>
  <si>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</si>
  <si>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</si>
  <si>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</si>
  <si>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</si>
  <si>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</si>
  <si>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</si>
  <si>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</si>
  <si>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</si>
  <si>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</si>
  <si>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</si>
  <si>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</si>
  <si>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</si>
  <si>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</si>
  <si>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</si>
  <si>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</si>
  <si>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</si>
  <si>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</si>
  <si>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</si>
  <si>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</si>
  <si>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</si>
  <si>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</si>
  <si>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</si>
  <si>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</si>
  <si>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</si>
  <si>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</si>
  <si>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</si>
  <si>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</si>
  <si>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</si>
  <si>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</si>
  <si>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</si>
  <si>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</si>
  <si>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</si>
  <si>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</si>
  <si>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</si>
  <si>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</si>
  <si>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</si>
  <si>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</si>
  <si>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</si>
  <si>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</si>
  <si>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</si>
  <si>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</si>
  <si>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</si>
  <si>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</si>
  <si>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</si>
  <si>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</si>
  <si>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</si>
  <si>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</si>
  <si>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</si>
  <si>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</si>
  <si>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</si>
  <si>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</si>
  <si>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</si>
  <si>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</si>
  <si>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</si>
  <si>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</si>
  <si>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</si>
  <si>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</si>
  <si>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</si>
  <si>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</si>
  <si>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</si>
  <si>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</si>
  <si>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</si>
  <si>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</si>
  <si>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</si>
  <si>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</si>
  <si>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</si>
  <si>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</si>
  <si>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</si>
  <si>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</si>
  <si>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</si>
  <si>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</si>
  <si>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</si>
  <si>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</si>
  <si>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</si>
  <si>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</si>
  <si>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</si>
  <si>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</si>
  <si>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</si>
  <si>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</si>
  <si>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</si>
  <si>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</si>
  <si>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</si>
  <si>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</si>
  <si>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</si>
  <si>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</si>
  <si>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</si>
  <si>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</si>
  <si>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</si>
  <si>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</si>
  <si>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</si>
  <si>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</si>
  <si>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</si>
  <si>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</si>
  <si>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</si>
  <si>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</si>
  <si>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</si>
  <si>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</si>
  <si>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</si>
  <si>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</si>
  <si>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</si>
  <si>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</si>
  <si>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</si>
  <si>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</si>
  <si>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</si>
  <si>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</si>
  <si>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</si>
  <si>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</si>
  <si>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</si>
  <si>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</si>
  <si>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</si>
  <si>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</si>
  <si>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</si>
  <si>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</si>
  <si>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</si>
  <si>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</si>
  <si>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</si>
  <si>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</si>
  <si>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</si>
  <si>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</si>
  <si>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</si>
  <si>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</si>
  <si>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</si>
  <si>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</si>
  <si>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</si>
  <si>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</si>
  <si>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</si>
  <si>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</si>
  <si>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</si>
  <si>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</si>
  <si>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</si>
  <si>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</si>
  <si>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</si>
  <si>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</si>
  <si>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</si>
  <si>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</si>
  <si>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</si>
  <si>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</si>
  <si>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</si>
  <si>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</si>
  <si>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</si>
  <si>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</si>
  <si>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</si>
  <si>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</si>
  <si>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</si>
  <si>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</si>
  <si>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</si>
  <si>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</si>
  <si>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</si>
  <si>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</si>
  <si>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</si>
  <si>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</si>
  <si>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</si>
  <si>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</si>
  <si>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</si>
  <si>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</si>
  <si>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</si>
  <si>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</si>
  <si>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</si>
  <si>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</si>
  <si>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</si>
  <si>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</si>
  <si>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</si>
  <si>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</si>
  <si>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</si>
  <si>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</si>
  <si>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</si>
  <si>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</si>
  <si>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</si>
  <si>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</si>
  <si>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</si>
  <si>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</si>
  <si>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</si>
  <si>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</si>
  <si>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</si>
  <si>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</si>
  <si>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</si>
  <si>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</si>
  <si>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</si>
  <si>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</si>
  <si>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</si>
  <si>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</si>
  <si>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</si>
  <si>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</si>
  <si>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</si>
  <si>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</si>
  <si>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</si>
  <si>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</si>
  <si>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</si>
  <si>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</si>
  <si>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</si>
  <si>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</si>
  <si>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</si>
  <si>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</si>
  <si>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</si>
  <si>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</si>
  <si>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</si>
  <si>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</si>
  <si>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</si>
  <si>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</si>
  <si>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</si>
  <si>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</si>
  <si>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</si>
  <si>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</si>
  <si>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</si>
  <si>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</si>
  <si>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</si>
  <si>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</si>
  <si>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</si>
  <si>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</si>
  <si>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</si>
  <si>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</si>
  <si>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</si>
  <si>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</si>
  <si>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</si>
  <si>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</si>
  <si>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</si>
  <si>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</si>
  <si>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</si>
  <si>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</si>
  <si>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</si>
  <si>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</si>
  <si>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</si>
  <si>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</si>
  <si>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</si>
  <si>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</si>
  <si>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</si>
  <si>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</si>
  <si>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</si>
  <si>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</si>
  <si>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</si>
  <si>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</si>
  <si>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</si>
  <si>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</si>
  <si>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</si>
  <si>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</si>
  <si>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</si>
  <si>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</si>
  <si>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</si>
  <si>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</si>
  <si>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</si>
  <si>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</si>
  <si>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</si>
  <si>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</si>
  <si>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</si>
  <si>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</si>
  <si>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</si>
  <si>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</si>
  <si>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</si>
  <si>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</si>
  <si>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</si>
  <si>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</si>
  <si>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</si>
  <si>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</si>
  <si>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</si>
  <si>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</si>
  <si>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</si>
  <si>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</si>
  <si>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</si>
  <si>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</si>
  <si>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</si>
  <si>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</si>
  <si>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</si>
  <si>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</si>
  <si>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</si>
  <si>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</si>
  <si>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</si>
  <si>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</si>
  <si>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</si>
  <si>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</si>
  <si>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</si>
  <si>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</si>
  <si>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</si>
  <si>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</si>
  <si>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</si>
  <si>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</si>
  <si>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</si>
  <si>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</si>
  <si>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</si>
  <si>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</si>
  <si>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</si>
  <si>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</si>
  <si>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</si>
  <si>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</si>
  <si>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</si>
  <si>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</si>
  <si>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</si>
  <si>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</si>
  <si>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</si>
  <si>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</si>
  <si>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</si>
  <si>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</si>
  <si>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</si>
  <si>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</si>
  <si>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</si>
  <si>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</si>
  <si>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</si>
  <si>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</si>
  <si>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</si>
  <si>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</si>
  <si>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</si>
  <si>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</si>
  <si>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</si>
  <si>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</si>
  <si>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</si>
  <si>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</si>
  <si>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</si>
  <si>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</si>
  <si>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</si>
  <si>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</si>
  <si>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</si>
  <si>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</si>
  <si>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</si>
  <si>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</si>
  <si>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</si>
  <si>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</si>
  <si>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</si>
  <si>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</si>
  <si>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</si>
  <si>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</si>
  <si>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</si>
  <si>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</si>
  <si>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</si>
  <si>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</si>
  <si>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</si>
  <si>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</si>
  <si>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</si>
  <si>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</si>
  <si>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</si>
  <si>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</si>
  <si>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</si>
  <si>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</si>
  <si>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</si>
  <si>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</si>
  <si>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</si>
  <si>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</si>
  <si>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</si>
  <si>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</si>
  <si>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</si>
  <si>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</si>
  <si>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</si>
  <si>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</si>
  <si>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</si>
  <si>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</si>
  <si>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</si>
  <si>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</si>
  <si>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</si>
  <si>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</si>
  <si>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</si>
  <si>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</si>
  <si>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</si>
  <si>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</si>
  <si>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</si>
  <si>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</si>
  <si>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</si>
  <si>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</si>
  <si>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</si>
  <si>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</si>
  <si>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</si>
  <si>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</si>
  <si>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</si>
  <si>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</si>
  <si>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</si>
  <si>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</si>
  <si>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</si>
  <si>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</si>
  <si>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</si>
  <si>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</si>
  <si>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</si>
  <si>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</si>
  <si>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</si>
  <si>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</si>
  <si>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</si>
  <si>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</si>
  <si>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</si>
  <si>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</si>
  <si>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</si>
  <si>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</si>
  <si>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</si>
  <si>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</si>
  <si>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</si>
  <si>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</si>
  <si>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</si>
  <si>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</si>
  <si>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</si>
  <si>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</si>
  <si>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</si>
  <si>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</si>
  <si>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</si>
  <si>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</si>
  <si>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</si>
  <si>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</si>
  <si>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</si>
  <si>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</si>
  <si>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</si>
  <si>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</si>
  <si>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</si>
  <si>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</si>
  <si>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</si>
  <si>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</si>
  <si>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</si>
  <si>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</si>
  <si>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</si>
  <si>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</si>
  <si>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</si>
  <si>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</si>
  <si>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</si>
  <si>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</si>
  <si>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</si>
  <si>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</si>
  <si>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</si>
  <si>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</si>
  <si>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</si>
  <si>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</si>
  <si>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</si>
  <si>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</si>
  <si>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</si>
  <si>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</si>
  <si>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</si>
  <si>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</si>
  <si>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</si>
  <si>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</si>
  <si>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</si>
  <si>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</si>
  <si>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</si>
  <si>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</si>
  <si>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</si>
  <si>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</si>
  <si>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</si>
  <si>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</si>
  <si>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</si>
  <si>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</si>
  <si>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</si>
  <si>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</si>
  <si>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</si>
  <si>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</si>
  <si>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</si>
  <si>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</si>
  <si>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</si>
  <si>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</si>
  <si>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</si>
  <si>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</si>
  <si>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</si>
  <si>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</si>
  <si>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</si>
  <si>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</si>
  <si>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</si>
  <si>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</si>
  <si>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</si>
  <si>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</si>
  <si>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</si>
  <si>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</si>
  <si>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</si>
  <si>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</si>
  <si>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</si>
  <si>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</si>
  <si>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</si>
  <si>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</si>
  <si>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</si>
  <si>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</si>
  <si>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</si>
  <si>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</si>
  <si>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</si>
  <si>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</si>
  <si>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</si>
  <si>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</si>
  <si>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</si>
  <si>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</si>
  <si>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</si>
  <si>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</si>
  <si>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</si>
  <si>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</si>
  <si>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</si>
  <si>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</si>
  <si>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</si>
  <si>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</si>
  <si>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</si>
  <si>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</si>
  <si>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</si>
  <si>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</si>
  <si>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</si>
  <si>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</si>
  <si>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</si>
  <si>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</si>
  <si>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</si>
  <si>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</si>
  <si>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</si>
  <si>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</si>
  <si>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</si>
  <si>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</si>
  <si>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</si>
  <si>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</si>
  <si>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</si>
  <si>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</si>
  <si>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</si>
  <si>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</si>
  <si>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</si>
  <si>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</si>
  <si>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</si>
  <si>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</si>
  <si>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</si>
  <si>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</si>
  <si>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</si>
  <si>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</si>
  <si>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</si>
  <si>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</si>
  <si>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</si>
  <si>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</si>
  <si>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</si>
  <si>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</si>
  <si>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</si>
  <si>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</si>
  <si>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</si>
  <si>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</si>
  <si>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</si>
  <si>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</si>
  <si>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</si>
  <si>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</si>
  <si>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</si>
  <si>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</si>
  <si>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</si>
  <si>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</si>
  <si>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</si>
  <si>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</si>
  <si>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</si>
  <si>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</si>
  <si>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</si>
  <si>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</si>
  <si>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</si>
  <si>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</si>
  <si>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</si>
  <si>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</si>
  <si>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</si>
  <si>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</si>
  <si>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</si>
  <si>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</si>
  <si>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</si>
  <si>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</si>
  <si>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</si>
  <si>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</si>
  <si>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</si>
  <si>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</si>
  <si>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</si>
  <si>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</si>
  <si>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</si>
  <si>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</si>
  <si>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</si>
  <si>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</si>
  <si>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</si>
  <si>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</si>
  <si>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</si>
  <si>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</si>
  <si>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</si>
  <si>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</si>
  <si>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</si>
  <si>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</si>
  <si>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</si>
  <si>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</si>
  <si>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</si>
  <si>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</si>
  <si>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</si>
  <si>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</si>
  <si>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</si>
  <si>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</si>
  <si>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</si>
  <si>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</si>
  <si>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</si>
  <si>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</si>
  <si>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</si>
  <si>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</si>
  <si>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</si>
  <si>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</si>
  <si>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</si>
  <si>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</si>
  <si>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</si>
  <si>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</si>
  <si>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</si>
  <si>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</si>
  <si>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</si>
  <si>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</si>
  <si>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</si>
  <si>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</si>
  <si>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</si>
  <si>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</si>
  <si>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</si>
  <si>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</si>
  <si>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</si>
  <si>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</si>
  <si>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</si>
  <si>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</si>
  <si>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</si>
  <si>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</si>
  <si>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</si>
  <si>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</si>
  <si>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</si>
  <si>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</si>
  <si>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</si>
  <si>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</si>
  <si>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</si>
  <si>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</si>
  <si>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</si>
  <si>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</si>
  <si>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</si>
  <si>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</si>
  <si>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</si>
  <si>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</si>
  <si>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</si>
  <si>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</si>
  <si>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</si>
  <si>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</si>
  <si>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</si>
  <si>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</si>
  <si>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</si>
  <si>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</si>
  <si>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</si>
  <si>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</si>
  <si>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</si>
  <si>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</si>
  <si>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</si>
  <si>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</si>
  <si>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</si>
  <si>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</si>
  <si>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</si>
  <si>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</si>
  <si>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</si>
  <si>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</si>
  <si>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</si>
  <si>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</si>
  <si>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</si>
  <si>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</si>
  <si>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</si>
  <si>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</si>
  <si>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</si>
  <si>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</si>
  <si>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</si>
  <si>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</si>
  <si>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</si>
  <si>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</si>
  <si>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</si>
  <si>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</si>
  <si>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</si>
  <si>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</si>
  <si>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</si>
  <si>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</si>
  <si>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</si>
  <si>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</si>
  <si>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</si>
  <si>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</si>
  <si>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</si>
  <si>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</si>
  <si>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</si>
  <si>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</si>
  <si>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</si>
  <si>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</si>
  <si>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</si>
  <si>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</si>
  <si>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</si>
  <si>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</si>
  <si>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</si>
  <si>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</si>
  <si>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</si>
  <si>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</si>
  <si>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</si>
  <si>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</si>
  <si>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</si>
  <si>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</si>
  <si>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</si>
  <si>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</si>
  <si>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</si>
  <si>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</si>
  <si>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</si>
  <si>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</si>
  <si>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</si>
  <si>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</si>
  <si>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</si>
  <si>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</si>
  <si>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</si>
  <si>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</si>
  <si>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</si>
  <si>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</si>
  <si>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</si>
  <si>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</si>
  <si>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</si>
  <si>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</si>
  <si>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</si>
  <si>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</si>
  <si>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</si>
  <si>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</si>
  <si>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</si>
  <si>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</si>
  <si>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</si>
  <si>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</si>
  <si>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</si>
  <si>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</si>
  <si>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</si>
  <si>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</si>
  <si>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</si>
  <si>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</si>
  <si>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</si>
  <si>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</si>
  <si>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</si>
  <si>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</si>
  <si>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</si>
  <si>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</si>
  <si>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</si>
  <si>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</si>
  <si>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</si>
  <si>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</si>
  <si>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</si>
  <si>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</si>
  <si>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</si>
  <si>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</si>
  <si>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</si>
  <si>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</si>
  <si>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</si>
  <si>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</si>
  <si>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</si>
  <si>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</si>
  <si>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</si>
  <si>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</si>
  <si>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</si>
  <si>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</si>
  <si>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</si>
  <si>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</si>
  <si>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</si>
  <si>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</si>
  <si>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</si>
  <si>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</si>
  <si>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</si>
  <si>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</si>
  <si>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</si>
  <si>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</si>
  <si>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</si>
  <si>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</si>
  <si>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</si>
  <si>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</si>
  <si>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</si>
  <si>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</si>
  <si>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</si>
  <si>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</si>
  <si>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</si>
  <si>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</si>
  <si>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</si>
  <si>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</si>
  <si>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</si>
  <si>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</si>
  <si>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</si>
  <si>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</si>
  <si>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</si>
  <si>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</si>
  <si>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</si>
  <si>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</si>
  <si>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</si>
  <si>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</si>
  <si>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</si>
  <si>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</si>
  <si>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</si>
  <si>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</si>
  <si>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</si>
  <si>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</si>
  <si>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</si>
  <si>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</si>
  <si>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</si>
  <si>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</si>
  <si>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</si>
  <si>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</si>
  <si>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</si>
  <si>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</si>
  <si>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</si>
  <si>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</si>
  <si>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</si>
  <si>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</si>
  <si>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</si>
  <si>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</si>
  <si>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</si>
  <si>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</si>
  <si>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</si>
  <si>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</si>
  <si>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</si>
  <si>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</si>
  <si>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</si>
  <si>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</si>
  <si>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</si>
  <si>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</si>
  <si>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</si>
  <si>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</si>
  <si>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</si>
  <si>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</si>
  <si>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</si>
  <si>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</si>
  <si>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</si>
  <si>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</si>
  <si>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</si>
  <si>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</si>
  <si>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</si>
  <si>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</si>
  <si>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</si>
  <si>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</si>
  <si>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</si>
  <si>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</si>
  <si>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</si>
  <si>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</si>
  <si>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</si>
  <si>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</si>
  <si>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</si>
  <si>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</si>
  <si>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</si>
  <si>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</si>
  <si>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</si>
  <si>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</si>
  <si>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</si>
  <si>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</si>
  <si>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</si>
  <si>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</si>
  <si>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</si>
  <si>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</si>
  <si>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</si>
  <si>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</si>
  <si>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</si>
  <si>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</si>
  <si>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</si>
  <si>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</si>
  <si>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</si>
  <si>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</si>
  <si>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</si>
  <si>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</si>
  <si>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</si>
  <si>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</si>
  <si>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</si>
  <si>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</si>
  <si>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</si>
  <si>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</si>
  <si>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</si>
  <si>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</si>
  <si>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</si>
  <si>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</si>
  <si>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</si>
  <si>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</si>
  <si>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</si>
  <si>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</si>
  <si>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</si>
  <si>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</si>
  <si>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</si>
  <si>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</si>
  <si>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</si>
  <si>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</si>
  <si>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</si>
  <si>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</si>
  <si>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</si>
  <si>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</si>
  <si>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</si>
  <si>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</si>
  <si>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</si>
  <si>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</si>
  <si>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</si>
  <si>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</si>
  <si>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</si>
  <si>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</si>
  <si>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</si>
  <si>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</si>
  <si>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</si>
  <si>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</si>
  <si>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</si>
  <si>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</si>
  <si>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</si>
  <si>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</si>
  <si>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</si>
  <si>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</si>
  <si>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</si>
  <si>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</si>
  <si>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</si>
  <si>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</si>
  <si>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</si>
  <si>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</si>
  <si>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</si>
  <si>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</si>
  <si>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</si>
  <si>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</si>
  <si>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</si>
  <si>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</si>
  <si>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</si>
  <si>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</si>
  <si>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</si>
  <si>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</si>
  <si>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</si>
  <si>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</si>
  <si>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</si>
  <si>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</si>
  <si>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</si>
  <si>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</si>
  <si>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</si>
  <si>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</si>
  <si>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</si>
  <si>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</si>
  <si>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</si>
  <si>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</si>
  <si>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</si>
  <si>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</si>
  <si>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</si>
  <si>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</si>
  <si>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</si>
  <si>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</si>
  <si>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</si>
  <si>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</si>
  <si>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</si>
  <si>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</si>
  <si>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</si>
  <si>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</si>
  <si>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</si>
  <si>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</si>
  <si>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</si>
  <si>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</si>
  <si>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</si>
  <si>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</si>
  <si>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</si>
  <si>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</si>
  <si>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</si>
  <si>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</si>
  <si>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</si>
  <si>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</si>
  <si>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</si>
  <si>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</si>
  <si>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</si>
  <si>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</si>
  <si>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</si>
  <si>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</si>
  <si>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</si>
  <si>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</si>
  <si>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</si>
  <si>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</si>
  <si>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</si>
  <si>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</si>
  <si>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</si>
  <si>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</si>
  <si>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</si>
  <si>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</si>
  <si>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</si>
  <si>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</si>
  <si>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</si>
  <si>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</si>
  <si>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</si>
  <si>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</si>
  <si>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</si>
  <si>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</si>
  <si>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</si>
  <si>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</si>
  <si>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</si>
  <si>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</si>
  <si>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</si>
  <si>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</si>
  <si>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</si>
  <si>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</si>
  <si>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</si>
  <si>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</si>
  <si>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</si>
  <si>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</si>
  <si>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</si>
  <si>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</si>
  <si>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</si>
  <si>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</si>
  <si>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</si>
  <si>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</si>
  <si>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</si>
  <si>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</si>
  <si>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</si>
  <si>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</si>
  <si>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</si>
  <si>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</si>
  <si>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</si>
  <si>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</si>
  <si>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</si>
  <si>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</si>
  <si>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</si>
  <si>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</si>
  <si>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</si>
  <si>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</si>
  <si>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</si>
  <si>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</si>
  <si>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</si>
  <si>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</si>
  <si>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</si>
  <si>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</si>
  <si>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</si>
  <si>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</si>
  <si>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</si>
  <si>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</si>
  <si>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</si>
  <si>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</si>
  <si>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</si>
  <si>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</si>
  <si>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</si>
  <si>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</si>
  <si>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</si>
  <si>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</si>
  <si>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</si>
  <si>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</si>
  <si>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</si>
  <si>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</si>
  <si>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</si>
  <si>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</si>
  <si>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</si>
  <si>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</si>
  <si>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</si>
  <si>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</si>
  <si>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</si>
  <si>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</si>
  <si>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</si>
  <si>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</si>
  <si>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</si>
  <si>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</si>
  <si>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</si>
  <si>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</si>
  <si>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</si>
  <si>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</si>
  <si>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</si>
  <si>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</si>
  <si>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</si>
  <si>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</si>
  <si>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</si>
  <si>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</si>
  <si>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</si>
  <si>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</si>
  <si>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</si>
  <si>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</si>
  <si>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</si>
  <si>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</si>
  <si>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</si>
  <si>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</si>
  <si>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</si>
  <si>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</si>
  <si>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</si>
  <si>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</si>
  <si>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</si>
  <si>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</si>
  <si>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</si>
  <si>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</si>
  <si>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</si>
  <si>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</si>
  <si>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</si>
  <si>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</si>
  <si>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</si>
  <si>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</si>
  <si>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</si>
  <si>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</si>
  <si>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</si>
  <si>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</si>
  <si>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</si>
  <si>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</si>
  <si>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</si>
  <si>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</si>
  <si>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</si>
  <si>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</si>
  <si>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</si>
  <si>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</si>
  <si>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</si>
  <si>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</si>
  <si>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</si>
  <si>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</si>
  <si>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</si>
  <si>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</si>
  <si>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</si>
  <si>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</si>
  <si>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</si>
  <si>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</si>
  <si>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</si>
  <si>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</si>
  <si>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</si>
  <si>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</si>
  <si>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</si>
  <si>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</si>
  <si>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</si>
  <si>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</si>
  <si>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</si>
  <si>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</si>
  <si>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</si>
  <si>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</si>
  <si>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</si>
  <si>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</si>
  <si>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</si>
  <si>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</si>
  <si>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</si>
  <si>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</si>
  <si>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</si>
  <si>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</si>
  <si>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</si>
  <si>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</si>
  <si>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</si>
  <si>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</si>
  <si>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</si>
  <si>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</si>
  <si>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</si>
  <si>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</si>
  <si>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</si>
  <si>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</si>
  <si>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</si>
  <si>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</si>
  <si>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</si>
  <si>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</si>
  <si>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</si>
  <si>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</si>
  <si>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</si>
  <si>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</si>
  <si>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</si>
  <si>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</si>
  <si>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</si>
  <si>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</si>
  <si>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</si>
  <si>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</si>
  <si>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</si>
  <si>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</si>
  <si>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</si>
  <si>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</si>
  <si>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</si>
  <si>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</si>
  <si>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</si>
  <si>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</si>
  <si>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</si>
  <si>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</si>
  <si>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</si>
  <si>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</si>
  <si>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</si>
  <si>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</si>
  <si>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</si>
  <si>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</si>
  <si>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</si>
  <si>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</si>
  <si>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</si>
  <si>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</si>
  <si>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</si>
  <si>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</si>
  <si>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</si>
  <si>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</si>
  <si>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</si>
  <si>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</si>
  <si>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</si>
  <si>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</si>
  <si>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</si>
  <si>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</si>
  <si>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</si>
  <si>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</si>
  <si>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</si>
  <si>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</si>
  <si>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</si>
  <si>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</si>
  <si>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</si>
  <si>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</si>
  <si>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</si>
  <si>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</si>
  <si>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</si>
  <si>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</si>
  <si>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</si>
  <si>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</si>
  <si>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</si>
  <si>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</si>
  <si>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</si>
  <si>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</si>
  <si>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</si>
  <si>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</si>
  <si>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</si>
  <si>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</si>
  <si>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</si>
  <si>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</si>
  <si>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</si>
  <si>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</si>
  <si>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</si>
  <si>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</si>
  <si>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</si>
  <si>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</si>
  <si>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</si>
  <si>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</si>
  <si>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</si>
  <si>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</si>
  <si>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</si>
  <si>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</si>
  <si>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</si>
  <si>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</si>
  <si>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</si>
  <si>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</si>
  <si>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</si>
  <si>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</si>
  <si>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</si>
  <si>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</si>
  <si>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</si>
  <si>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</si>
  <si>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</si>
  <si>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</si>
  <si>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</si>
  <si>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</si>
  <si>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</si>
  <si>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</si>
  <si>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</si>
  <si>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</si>
  <si>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</si>
  <si>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</si>
  <si>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</si>
  <si>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</si>
  <si>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</si>
  <si>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</si>
  <si>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</si>
  <si>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</si>
  <si>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</si>
  <si>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</si>
  <si>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</si>
  <si>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</si>
  <si>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</si>
  <si>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</si>
  <si>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</si>
  <si>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</si>
  <si>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</si>
  <si>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</si>
  <si>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</si>
  <si>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</si>
  <si>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</si>
  <si>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</si>
  <si>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</si>
  <si>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</si>
  <si>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</si>
  <si>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</si>
  <si>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</si>
  <si>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</si>
  <si>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</si>
  <si>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</si>
  <si>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</si>
  <si>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</si>
  <si>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</si>
  <si>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</si>
  <si>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</si>
  <si>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</si>
  <si>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</si>
  <si>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</si>
  <si>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</si>
  <si>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</si>
  <si>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</si>
  <si>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</si>
  <si>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</si>
  <si>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</si>
  <si>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</si>
  <si>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</si>
  <si>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</si>
  <si>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</si>
  <si>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</si>
  <si>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</si>
  <si>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</si>
  <si>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</si>
  <si>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</si>
  <si>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</si>
  <si>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</si>
  <si>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</si>
  <si>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</si>
  <si>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</si>
  <si>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</si>
  <si>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</si>
  <si>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</si>
  <si>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</si>
  <si>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</si>
  <si>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</si>
  <si>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</si>
  <si>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</si>
  <si>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</si>
  <si>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</si>
  <si>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</si>
  <si>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</si>
  <si>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</si>
  <si>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</si>
  <si>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</si>
  <si>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</si>
  <si>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</si>
  <si>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</si>
  <si>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</si>
  <si>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</si>
  <si>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</si>
  <si>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</si>
  <si>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</si>
  <si>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</si>
  <si>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</si>
  <si>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</si>
  <si>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</si>
  <si>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</si>
  <si>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</si>
  <si>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</si>
  <si>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</si>
  <si>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</si>
  <si>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</si>
  <si>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</si>
  <si>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</si>
  <si>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</si>
  <si>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</si>
  <si>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</si>
  <si>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</si>
  <si>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</si>
  <si>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</si>
  <si>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</si>
  <si>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</si>
  <si>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</si>
  <si>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</si>
  <si>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</si>
  <si>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</si>
  <si>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</si>
  <si>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</si>
  <si>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</si>
  <si>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</si>
  <si>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</si>
  <si>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</si>
  <si>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</si>
  <si>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</si>
  <si>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</si>
  <si>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</si>
  <si>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</si>
  <si>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</si>
  <si>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</si>
  <si>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</si>
  <si>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</si>
  <si>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</si>
  <si>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</si>
  <si>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</si>
  <si>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</si>
  <si>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</si>
  <si>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</si>
  <si>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</si>
  <si>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</si>
  <si>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</si>
  <si>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</si>
  <si>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</si>
  <si>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</si>
  <si>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</si>
  <si>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</si>
  <si>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</si>
  <si>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</si>
  <si>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</si>
  <si>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</si>
  <si>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</si>
  <si>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</si>
  <si>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</si>
  <si>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</si>
  <si>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</si>
  <si>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</si>
  <si>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</si>
  <si>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</si>
  <si>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</si>
  <si>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</si>
  <si>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</si>
  <si>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</si>
  <si>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</si>
  <si>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</si>
  <si>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</si>
  <si>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</si>
  <si>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</si>
  <si>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</si>
  <si>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</si>
  <si>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</si>
  <si>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</si>
  <si>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</si>
  <si>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</si>
  <si>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</si>
  <si>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</si>
  <si>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</si>
  <si>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</si>
  <si>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</si>
  <si>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</si>
  <si>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</si>
  <si>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</si>
  <si>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</si>
  <si>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</si>
  <si>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</si>
  <si>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</si>
  <si>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</si>
  <si>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</si>
  <si>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</si>
  <si>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</si>
  <si>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</si>
  <si>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</si>
  <si>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</si>
  <si>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</si>
  <si>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</si>
  <si>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</si>
  <si>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</si>
  <si>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</si>
  <si>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</si>
  <si>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</si>
  <si>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</si>
  <si>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</si>
  <si>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</si>
  <si>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</si>
  <si>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</si>
  <si>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</si>
  <si>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</si>
  <si>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</si>
  <si>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</si>
  <si>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</si>
  <si>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</si>
  <si>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</si>
  <si>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</si>
  <si>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</si>
  <si>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</si>
  <si>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</si>
  <si>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</si>
  <si>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</si>
  <si>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</si>
  <si>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</si>
  <si>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</si>
  <si>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</si>
  <si>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</si>
  <si>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</si>
  <si>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</si>
  <si>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</si>
  <si>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</si>
  <si>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</si>
  <si>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</si>
  <si>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</si>
  <si>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</si>
  <si>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</si>
  <si>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</si>
  <si>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</si>
  <si>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</si>
  <si>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</si>
  <si>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</si>
  <si>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</si>
  <si>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</si>
  <si>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</si>
  <si>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</si>
  <si>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</si>
  <si>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</si>
  <si>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</si>
  <si>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</si>
  <si>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</si>
  <si>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</si>
  <si>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</si>
  <si>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</si>
  <si>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</si>
  <si>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</si>
  <si>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</si>
  <si>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</si>
  <si>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</si>
  <si>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</si>
  <si>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</si>
  <si>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</si>
  <si>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</si>
  <si>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</si>
  <si>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</si>
  <si>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</si>
  <si>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</si>
  <si>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</si>
  <si>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</si>
  <si>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</si>
  <si>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</si>
  <si>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</si>
  <si>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</si>
  <si>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</si>
  <si>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</si>
  <si>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</si>
  <si>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</si>
  <si>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</si>
  <si>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</si>
  <si>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</si>
  <si>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</si>
  <si>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</si>
  <si>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</si>
  <si>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</si>
  <si>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</si>
  <si>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</si>
  <si>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</si>
  <si>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</si>
  <si>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</si>
  <si>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</si>
  <si>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</si>
  <si>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</si>
  <si>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</si>
  <si>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</si>
  <si>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</si>
  <si>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</si>
  <si>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</si>
  <si>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</si>
  <si>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</si>
  <si>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</si>
  <si>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</si>
  <si>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</si>
  <si>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</si>
  <si>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</si>
  <si>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</si>
  <si>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</si>
  <si>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</si>
  <si>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</si>
  <si>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</si>
  <si>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</si>
  <si>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</si>
  <si>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</si>
  <si>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</si>
  <si>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</si>
  <si>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</si>
  <si>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</si>
  <si>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</si>
  <si>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</si>
  <si>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</si>
  <si>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</si>
  <si>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</si>
  <si>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</si>
  <si>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</si>
  <si>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</si>
  <si>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</si>
  <si>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</si>
  <si>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</si>
  <si>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</si>
  <si>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</si>
  <si>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</si>
  <si>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</si>
  <si>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</si>
  <si>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</si>
  <si>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</si>
  <si>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</si>
  <si>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</si>
  <si>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</si>
  <si>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</si>
  <si>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</si>
  <si>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</si>
  <si>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</si>
  <si>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</si>
  <si>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</si>
  <si>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</si>
  <si>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</si>
  <si>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</si>
  <si>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</si>
  <si>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</si>
  <si>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</si>
  <si>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</si>
  <si>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</si>
  <si>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</si>
  <si>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</si>
  <si>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</si>
  <si>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</si>
  <si>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</si>
  <si>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</si>
  <si>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</si>
  <si>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</si>
  <si>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</si>
  <si>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</si>
  <si>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</si>
  <si>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</si>
  <si>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</si>
  <si>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</si>
  <si>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</si>
  <si>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</si>
  <si>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</si>
  <si>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</si>
  <si>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</si>
  <si>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</si>
  <si>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</si>
  <si>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</si>
  <si>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</si>
  <si>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</si>
  <si>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</si>
  <si>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</si>
  <si>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</si>
  <si>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</si>
  <si>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</si>
  <si>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</si>
  <si>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</si>
  <si>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</si>
  <si>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</si>
  <si>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</si>
  <si>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</si>
  <si>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</si>
  <si>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</si>
  <si>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</si>
  <si>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</si>
  <si>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</si>
  <si>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</si>
  <si>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</si>
  <si>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</si>
  <si>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</si>
  <si>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</si>
  <si>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</si>
  <si>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</si>
  <si>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</si>
  <si>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</si>
  <si>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</si>
  <si>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</si>
  <si>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</si>
  <si>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</si>
  <si>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</si>
  <si>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</si>
  <si>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</si>
  <si>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</si>
  <si>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</si>
  <si>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</si>
  <si>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</si>
  <si>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</si>
  <si>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</si>
  <si>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</si>
  <si>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</si>
  <si>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</si>
  <si>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</si>
  <si>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</si>
  <si>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</si>
  <si>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</si>
  <si>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</si>
  <si>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</si>
  <si>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</si>
  <si>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</si>
  <si>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</si>
  <si>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</si>
  <si>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</si>
  <si>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</si>
  <si>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</si>
  <si>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</si>
  <si>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</si>
  <si>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</si>
  <si>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</si>
  <si>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</si>
  <si>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</si>
  <si>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</si>
  <si>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</si>
  <si>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</si>
  <si>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</si>
  <si>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</si>
  <si>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</si>
  <si>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</si>
  <si>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</si>
  <si>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</si>
  <si>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</si>
  <si>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</si>
  <si>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</si>
  <si>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</si>
  <si>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</si>
  <si>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</si>
  <si>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</si>
  <si>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</si>
  <si>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</si>
  <si>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</si>
  <si>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</si>
  <si>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</si>
  <si>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</si>
  <si>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</si>
  <si>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</si>
  <si>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</si>
  <si>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</si>
  <si>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</si>
  <si>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</si>
  <si>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</si>
  <si>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</si>
  <si>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</si>
  <si>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</si>
  <si>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</si>
  <si>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</si>
  <si>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</si>
  <si>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</si>
  <si>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</si>
  <si>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</si>
  <si>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</si>
  <si>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</si>
  <si>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</si>
  <si>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</si>
  <si>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</si>
  <si>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</si>
  <si>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</si>
  <si>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</si>
  <si>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</si>
  <si>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</si>
  <si>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</si>
  <si>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</si>
  <si>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</si>
  <si>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</si>
  <si>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</si>
  <si>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</si>
  <si>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</si>
  <si>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</si>
  <si>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</si>
  <si>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</si>
  <si>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</si>
  <si>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</si>
  <si>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</si>
  <si>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</si>
  <si>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</si>
  <si>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</si>
  <si>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</si>
  <si>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</si>
  <si>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</si>
  <si>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</si>
  <si>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</si>
  <si>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</si>
  <si>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</si>
  <si>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</si>
  <si>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</si>
  <si>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</si>
  <si>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</si>
  <si>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</si>
  <si>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</si>
  <si>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</si>
  <si>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</si>
  <si>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</si>
  <si>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</si>
  <si>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</si>
  <si>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</si>
  <si>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</si>
  <si>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</si>
  <si>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</si>
  <si>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</si>
  <si>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</si>
  <si>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</si>
  <si>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</si>
  <si>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</si>
  <si>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</si>
  <si>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</si>
  <si>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</si>
  <si>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</si>
  <si>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</si>
  <si>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</si>
  <si>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</si>
  <si>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</si>
  <si>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</si>
  <si>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</si>
  <si>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</si>
  <si>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</si>
  <si>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</si>
  <si>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</si>
  <si>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</si>
  <si>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</si>
  <si>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</si>
  <si>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</si>
  <si>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</si>
  <si>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</si>
  <si>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</si>
  <si>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</si>
  <si>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</si>
  <si>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</si>
  <si>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</si>
  <si>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</si>
  <si>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</si>
  <si>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</si>
  <si>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</si>
  <si>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</si>
  <si>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</si>
  <si>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</si>
  <si>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</si>
  <si>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</si>
  <si>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</si>
  <si>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</si>
  <si>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</si>
  <si>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</si>
  <si>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</si>
  <si>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</si>
  <si>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</si>
  <si>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</si>
  <si>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</si>
  <si>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</si>
  <si>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</si>
  <si>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</si>
  <si>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</si>
  <si>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</si>
  <si>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</si>
  <si>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</si>
  <si>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</si>
  <si>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</si>
  <si>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</si>
  <si>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</si>
  <si>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</si>
  <si>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</si>
  <si>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</si>
  <si>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</si>
  <si>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</si>
  <si>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</si>
  <si>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</si>
  <si>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</si>
  <si>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</si>
  <si>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</si>
  <si>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</si>
  <si>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</si>
  <si>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</si>
  <si>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</si>
  <si>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</si>
  <si>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</si>
  <si>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</si>
  <si>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</si>
  <si>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</si>
  <si>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</si>
  <si>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</si>
  <si>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</si>
  <si>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</si>
  <si>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</si>
  <si>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</si>
  <si>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</si>
  <si>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</si>
  <si>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</si>
  <si>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</si>
  <si>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</si>
  <si>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</si>
  <si>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</si>
  <si>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</si>
  <si>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</si>
  <si>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</si>
  <si>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</si>
  <si>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</si>
  <si>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</si>
  <si>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</si>
  <si>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</si>
  <si>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</si>
  <si>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</si>
  <si>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</si>
  <si>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</si>
  <si>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</si>
  <si>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</si>
  <si>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</si>
  <si>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</si>
  <si>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</si>
  <si>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</si>
  <si>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</si>
  <si>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</si>
  <si>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</si>
  <si>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</si>
  <si>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</si>
  <si>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</si>
  <si>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</si>
  <si>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</si>
  <si>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</si>
  <si>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</si>
  <si>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</si>
  <si>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</si>
  <si>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</si>
  <si>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</si>
  <si>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</si>
  <si>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</si>
  <si>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</si>
  <si>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</si>
  <si>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</si>
  <si>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</si>
  <si>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</si>
  <si>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</si>
  <si>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</si>
  <si>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</si>
  <si>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</si>
  <si>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</si>
  <si>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</si>
  <si>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</si>
  <si>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</si>
  <si>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</si>
  <si>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</si>
  <si>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</si>
  <si>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</si>
  <si>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</si>
  <si>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</si>
  <si>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</si>
  <si>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</si>
  <si>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</si>
  <si>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</si>
  <si>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</si>
  <si>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</si>
  <si>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</si>
  <si>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</si>
  <si>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</si>
  <si>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</si>
  <si>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</si>
  <si>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</si>
  <si>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</si>
  <si>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</si>
  <si>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</si>
  <si>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</si>
  <si>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</si>
  <si>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</si>
  <si>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</si>
  <si>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</si>
  <si>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</si>
  <si>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</si>
  <si>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</si>
  <si>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</si>
  <si>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</si>
  <si>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</si>
  <si>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</si>
  <si>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</si>
  <si>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</si>
  <si>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</si>
  <si>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</si>
  <si>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</si>
  <si>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</si>
  <si>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</si>
  <si>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</si>
  <si>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</si>
  <si>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</si>
  <si>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</si>
  <si>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</si>
  <si>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</si>
  <si>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</si>
  <si>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</si>
  <si>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</si>
  <si>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</si>
  <si>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</si>
  <si>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</si>
  <si>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</si>
  <si>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</si>
  <si>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</si>
  <si>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</si>
  <si>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</si>
  <si>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</si>
  <si>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</si>
  <si>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</si>
  <si>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</si>
  <si>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</si>
  <si>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</si>
  <si>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</si>
  <si>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</si>
  <si>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</si>
  <si>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</si>
  <si>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</si>
  <si>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</si>
  <si>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</si>
  <si>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</si>
  <si>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</si>
  <si>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</si>
  <si>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</si>
  <si>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</si>
  <si>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</si>
  <si>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</si>
  <si>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</si>
  <si>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</si>
  <si>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</si>
  <si>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</si>
  <si>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</si>
  <si>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</si>
  <si>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</si>
  <si>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</si>
  <si>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</si>
  <si>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</si>
  <si>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</si>
  <si>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</si>
  <si>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</si>
  <si>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</si>
  <si>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</si>
  <si>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</si>
  <si>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</si>
  <si>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</si>
  <si>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</si>
  <si>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</si>
  <si>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</si>
  <si>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</si>
  <si>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</si>
  <si>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</si>
  <si>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</si>
  <si>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</si>
  <si>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</si>
  <si>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</si>
  <si>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</si>
  <si>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</si>
  <si>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</si>
  <si>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</si>
  <si>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</si>
  <si>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</si>
  <si>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</si>
  <si>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</si>
  <si>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</si>
  <si>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</si>
  <si>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</si>
  <si>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</si>
  <si>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</si>
  <si>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</si>
  <si>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</si>
  <si>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</si>
  <si>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</si>
  <si>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</si>
  <si>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</si>
  <si>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</si>
  <si>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</si>
  <si>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</si>
  <si>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</si>
  <si>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</si>
  <si>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</si>
  <si>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</si>
  <si>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</si>
  <si>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</si>
  <si>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</si>
  <si>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</si>
  <si>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</si>
  <si>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</si>
  <si>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</si>
  <si>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</si>
  <si>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</si>
  <si>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</si>
  <si>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</si>
  <si>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</si>
  <si>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</si>
  <si>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</si>
  <si>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</si>
  <si>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</si>
  <si>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</si>
  <si>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</si>
  <si>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</si>
  <si>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</si>
  <si>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</si>
  <si>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</si>
  <si>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</si>
  <si>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</si>
  <si>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</si>
  <si>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</si>
  <si>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</si>
  <si>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</si>
  <si>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</si>
  <si>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</si>
  <si>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</si>
  <si>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</si>
  <si>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</si>
  <si>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</si>
  <si>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</si>
  <si>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</si>
  <si>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</si>
  <si>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</si>
  <si>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</si>
  <si>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</si>
  <si>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</si>
  <si>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</si>
  <si>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</si>
  <si>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</si>
  <si>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</si>
  <si>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</si>
  <si>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</si>
  <si>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</si>
  <si>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</si>
  <si>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</si>
  <si>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</si>
  <si>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</si>
  <si>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</si>
  <si>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</si>
  <si>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</si>
  <si>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</si>
  <si>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</si>
  <si>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</si>
  <si>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</si>
  <si>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</si>
  <si>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</si>
  <si>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</si>
  <si>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</si>
  <si>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</si>
  <si>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</si>
  <si>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</si>
  <si>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</si>
  <si>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</si>
  <si>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</si>
  <si>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</si>
  <si>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</si>
  <si>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</si>
  <si>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</si>
  <si>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</si>
  <si>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</si>
  <si>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</si>
  <si>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</si>
  <si>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</si>
  <si>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</si>
  <si>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</si>
  <si>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</si>
  <si>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</si>
  <si>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</si>
  <si>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</si>
  <si>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</si>
  <si>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</si>
  <si>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</si>
  <si>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</si>
  <si>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</si>
  <si>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</si>
  <si>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</si>
  <si>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</si>
  <si>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</si>
  <si>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</si>
  <si>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</si>
  <si>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</si>
  <si>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</si>
  <si>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</si>
  <si>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</si>
  <si>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</si>
  <si>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</si>
  <si>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</si>
  <si>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</si>
  <si>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</si>
  <si>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</si>
  <si>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</si>
  <si>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</si>
  <si>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</si>
  <si>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</si>
  <si>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</si>
  <si>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</si>
  <si>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</si>
  <si>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</si>
  <si>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</si>
  <si>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</si>
  <si>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</si>
  <si>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</si>
  <si>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</si>
  <si>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</si>
  <si>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</si>
  <si>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</si>
  <si>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</si>
  <si>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</si>
  <si>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</si>
  <si>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</si>
  <si>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</si>
  <si>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</si>
  <si>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</si>
  <si>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</si>
  <si>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</si>
  <si>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</si>
  <si>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</si>
  <si>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</si>
  <si>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</si>
  <si>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</si>
  <si>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</si>
  <si>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</si>
  <si>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</si>
  <si>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</si>
  <si>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</si>
  <si>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</si>
  <si>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</si>
  <si>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</si>
  <si>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</si>
  <si>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</si>
  <si>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</si>
  <si>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</si>
  <si>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</si>
  <si>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</si>
  <si>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</si>
  <si>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</si>
  <si>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</si>
  <si>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</si>
  <si>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</si>
  <si>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</si>
  <si>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</si>
  <si>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</si>
  <si>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</si>
  <si>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</si>
  <si>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</si>
  <si>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</si>
  <si>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</si>
  <si>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</si>
  <si>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</si>
  <si>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</si>
  <si>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</si>
  <si>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</si>
  <si>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</si>
  <si>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</si>
  <si>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</si>
  <si>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</si>
  <si>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</si>
  <si>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</si>
  <si>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</si>
  <si>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</si>
  <si>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</si>
  <si>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</si>
  <si>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</si>
  <si>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</si>
  <si>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</si>
  <si>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</si>
  <si>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</si>
  <si>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</si>
  <si>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</si>
  <si>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</si>
  <si>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</si>
  <si>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</si>
  <si>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</si>
  <si>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</si>
  <si>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</si>
  <si>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</si>
  <si>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</si>
  <si>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</si>
  <si>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</si>
  <si>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</si>
  <si>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</si>
  <si>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</si>
  <si>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</si>
  <si>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</si>
  <si>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</si>
  <si>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</si>
  <si>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</si>
  <si>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</si>
  <si>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</si>
  <si>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</si>
  <si>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</si>
  <si>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</si>
  <si>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</si>
  <si>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</si>
  <si>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</si>
  <si>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</si>
  <si>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</si>
  <si>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</si>
  <si>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</si>
  <si>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</si>
  <si>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</si>
  <si>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</si>
  <si>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</si>
  <si>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</si>
  <si>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</si>
  <si>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</si>
  <si>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</si>
  <si>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</si>
  <si>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</si>
  <si>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</si>
  <si>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</si>
  <si>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</si>
  <si>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</si>
  <si>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</si>
  <si>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</si>
  <si>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</si>
  <si>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</si>
  <si>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</si>
  <si>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</si>
  <si>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</si>
  <si>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</si>
  <si>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</si>
  <si>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</si>
  <si>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</si>
  <si>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</si>
  <si>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</si>
  <si>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</si>
  <si>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</si>
  <si>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</si>
  <si>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</si>
  <si>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</si>
  <si>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</si>
  <si>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</si>
  <si>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</si>
  <si>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</si>
  <si>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</si>
  <si>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</si>
  <si>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</si>
  <si>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</si>
  <si>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</si>
  <si>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</si>
  <si>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</si>
  <si>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</si>
  <si>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</si>
  <si>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</si>
  <si>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</si>
  <si>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</si>
  <si>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</si>
  <si>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</si>
  <si>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</si>
  <si>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</si>
  <si>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</si>
  <si>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</si>
  <si>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</si>
  <si>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</si>
  <si>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</si>
  <si>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</si>
  <si>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</si>
  <si>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</si>
  <si>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</si>
  <si>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</si>
  <si>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</si>
  <si>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</si>
  <si>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</si>
  <si>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</si>
  <si>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</si>
  <si>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</si>
  <si>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</si>
  <si>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</si>
  <si>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</si>
  <si>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</si>
  <si>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</si>
  <si>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</si>
  <si>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</si>
  <si>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</si>
  <si>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</si>
  <si>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</si>
  <si>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</si>
  <si>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</si>
  <si>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</si>
  <si>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</si>
  <si>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</si>
  <si>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</si>
  <si>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</si>
  <si>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</si>
  <si>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</si>
  <si>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</si>
  <si>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</si>
  <si>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</si>
  <si>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</si>
  <si>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</si>
  <si>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</si>
  <si>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</si>
  <si>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</si>
  <si>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</si>
  <si>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</si>
  <si>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</si>
  <si>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</si>
  <si>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</si>
  <si>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</si>
  <si>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</si>
  <si>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</si>
  <si>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</si>
  <si>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</si>
  <si>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</si>
  <si>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</si>
  <si>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</si>
  <si>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</si>
  <si>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</si>
  <si>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</si>
  <si>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</si>
  <si>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</si>
  <si>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</si>
  <si>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</si>
  <si>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</si>
  <si>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</si>
  <si>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</si>
  <si>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</si>
  <si>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</si>
  <si>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</si>
  <si>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</si>
  <si>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</si>
  <si>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</si>
  <si>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</si>
  <si>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</si>
  <si>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</si>
  <si>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</si>
  <si>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</si>
  <si>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</si>
  <si>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</si>
  <si>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</si>
  <si>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</si>
  <si>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</si>
  <si>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</si>
  <si>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</si>
  <si>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</si>
  <si>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</si>
  <si>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</si>
  <si>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</si>
  <si>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</si>
  <si>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</si>
  <si>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</si>
  <si>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</si>
  <si>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</si>
  <si>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</si>
  <si>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</si>
  <si>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</si>
  <si>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</si>
  <si>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</si>
  <si>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</si>
  <si>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</si>
  <si>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</si>
  <si>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</si>
  <si>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</si>
  <si>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</si>
  <si>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</si>
  <si>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</si>
  <si>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</si>
  <si>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</si>
  <si>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</si>
  <si>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</si>
  <si>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</si>
  <si>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</si>
  <si>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</si>
  <si>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</si>
  <si>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</si>
  <si>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</si>
  <si>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</si>
  <si>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</si>
  <si>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</si>
  <si>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</si>
  <si>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</si>
  <si>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</si>
  <si>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</si>
  <si>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</si>
  <si>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</si>
  <si>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</si>
  <si>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</si>
  <si>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</si>
  <si>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</si>
  <si>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</si>
  <si>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</si>
  <si>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</si>
  <si>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</si>
  <si>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</si>
  <si>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</si>
  <si>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</si>
  <si>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</si>
  <si>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</si>
  <si>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</si>
  <si>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</si>
  <si>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</si>
  <si>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</si>
  <si>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</si>
  <si>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</si>
  <si>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</si>
  <si>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</si>
  <si>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</si>
  <si>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</si>
  <si>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</si>
  <si>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</si>
  <si>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</si>
  <si>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</si>
  <si>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</si>
  <si>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</si>
  <si>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</si>
  <si>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</si>
  <si>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</si>
  <si>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</si>
  <si>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</si>
  <si>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</si>
  <si>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</si>
  <si>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</si>
  <si>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</si>
  <si>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</si>
  <si>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</si>
  <si>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</si>
  <si>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</si>
  <si>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</si>
  <si>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</si>
  <si>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</si>
  <si>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</si>
  <si>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</si>
  <si>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</si>
  <si>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</si>
  <si>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</si>
  <si>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</si>
  <si>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</si>
  <si>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</si>
  <si>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</si>
  <si>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</si>
  <si>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</si>
  <si>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</si>
  <si>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</si>
  <si>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</si>
  <si>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</si>
  <si>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</si>
  <si>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</si>
  <si>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</si>
  <si>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</si>
  <si>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</si>
  <si>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</si>
  <si>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</si>
  <si>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</si>
  <si>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</si>
  <si>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</si>
  <si>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</si>
  <si>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</si>
  <si>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</si>
  <si>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</si>
  <si>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</si>
  <si>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</si>
  <si>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</si>
  <si>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</si>
  <si>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</si>
  <si>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</si>
  <si>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</si>
  <si>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</si>
  <si>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</si>
  <si>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</si>
  <si>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</si>
  <si>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</si>
  <si>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</si>
  <si>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</si>
  <si>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</si>
  <si>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</si>
  <si>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</si>
  <si>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</si>
  <si>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</si>
  <si>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</si>
  <si>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</si>
  <si>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</si>
  <si>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</si>
  <si>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</si>
  <si>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</si>
  <si>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</si>
  <si>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</si>
  <si>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</si>
  <si>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</si>
  <si>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</si>
  <si>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</si>
  <si>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</si>
  <si>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</si>
  <si>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</si>
  <si>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</si>
  <si>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</si>
  <si>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</si>
  <si>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</si>
  <si>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</si>
  <si>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</si>
  <si>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</si>
  <si>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</si>
  <si>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</si>
  <si>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</si>
  <si>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</si>
  <si>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</si>
  <si>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</si>
  <si>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</si>
  <si>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</si>
  <si>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</si>
  <si>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</si>
  <si>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</si>
  <si>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</si>
  <si>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</si>
  <si>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</si>
  <si>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</si>
  <si>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</si>
  <si>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</si>
  <si>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</si>
  <si>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</si>
  <si>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</si>
  <si>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</si>
  <si>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</si>
  <si>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</si>
  <si>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</si>
  <si>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</si>
  <si>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</si>
  <si>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</si>
  <si>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</si>
  <si>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</si>
  <si>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</si>
  <si>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</si>
  <si>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</si>
  <si>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</si>
  <si>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</si>
  <si>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</si>
  <si>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</si>
  <si>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</si>
  <si>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</si>
  <si>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</si>
  <si>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</si>
  <si>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</si>
  <si>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</si>
  <si>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</si>
  <si>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</si>
  <si>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</si>
  <si>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</si>
  <si>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</si>
  <si>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</si>
  <si>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</si>
  <si>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</si>
  <si>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</si>
  <si>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</si>
  <si>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</si>
  <si>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</si>
  <si>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</si>
  <si>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</si>
  <si>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</si>
  <si>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</si>
  <si>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</si>
  <si>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</si>
  <si>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</si>
  <si>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</si>
  <si>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</si>
  <si>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</si>
  <si>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</si>
  <si>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</si>
  <si>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</si>
  <si>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</si>
  <si>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</si>
  <si>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</si>
  <si>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</si>
  <si>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</si>
  <si>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</si>
  <si>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</si>
  <si>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</si>
  <si>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</si>
  <si>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</si>
  <si>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</si>
  <si>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</si>
  <si>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</si>
  <si>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</si>
  <si>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</si>
  <si>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</si>
  <si>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</si>
  <si>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</si>
  <si>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</si>
  <si>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</si>
  <si>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</si>
  <si>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</si>
  <si>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</si>
  <si>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</si>
  <si>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</si>
  <si>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</si>
  <si>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</si>
  <si>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</si>
  <si>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</si>
  <si>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</si>
  <si>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</si>
  <si>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</si>
  <si>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</si>
  <si>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</si>
  <si>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</si>
  <si>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</si>
  <si>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</si>
  <si>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</si>
  <si>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</si>
  <si>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</si>
  <si>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</si>
  <si>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</si>
  <si>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</si>
  <si>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</si>
  <si>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</si>
  <si>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</si>
  <si>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</si>
  <si>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</si>
  <si>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</si>
  <si>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</si>
  <si>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</si>
  <si>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</si>
  <si>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</si>
  <si>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</si>
  <si>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</si>
  <si>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</si>
  <si>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</si>
  <si>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</si>
  <si>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</si>
  <si>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</si>
  <si>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</si>
  <si>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</si>
  <si>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</si>
  <si>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</si>
  <si>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</si>
  <si>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</si>
  <si>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</si>
  <si>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</si>
  <si>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</si>
  <si>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</si>
  <si>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</si>
  <si>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</si>
  <si>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</si>
  <si>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</si>
  <si>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</si>
  <si>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</si>
  <si>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</si>
  <si>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</si>
  <si>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</si>
  <si>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</si>
  <si>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</si>
  <si>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</si>
  <si>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</si>
  <si>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</si>
  <si>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</si>
  <si>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</si>
  <si>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</si>
  <si>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</si>
  <si>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</si>
  <si>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</si>
  <si>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</si>
  <si>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</si>
  <si>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</si>
  <si>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</si>
  <si>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</si>
  <si>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</si>
  <si>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</si>
  <si>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</si>
  <si>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</si>
  <si>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</si>
  <si>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</si>
  <si>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</si>
  <si>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</si>
  <si>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</si>
  <si>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</si>
  <si>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</si>
  <si>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</si>
  <si>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</si>
  <si>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</si>
  <si>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</si>
  <si>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</si>
  <si>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</si>
  <si>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</si>
  <si>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</si>
  <si>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</si>
  <si>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</si>
  <si>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</si>
  <si>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</si>
  <si>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</si>
  <si>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</si>
  <si>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</si>
  <si>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</si>
  <si>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</si>
  <si>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</si>
  <si>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</si>
  <si>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</si>
  <si>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</si>
  <si>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</si>
  <si>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</si>
  <si>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</si>
  <si>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</si>
  <si>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</si>
  <si>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</si>
  <si>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</si>
  <si>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</si>
  <si>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</si>
  <si>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</si>
  <si>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</si>
  <si>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</si>
  <si>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</si>
  <si>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</si>
  <si>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</si>
  <si>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</si>
  <si>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</si>
  <si>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</si>
  <si>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</si>
  <si>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</si>
  <si>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</si>
  <si>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</si>
  <si>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</si>
  <si>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</si>
  <si>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</si>
  <si>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</si>
  <si>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</si>
  <si>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</si>
  <si>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</si>
  <si>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</si>
  <si>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</si>
  <si>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</si>
  <si>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</si>
  <si>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</si>
  <si>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</si>
  <si>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</si>
  <si>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</si>
  <si>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</si>
  <si>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</si>
  <si>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</si>
  <si>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</si>
  <si>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</si>
  <si>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</si>
  <si>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</si>
  <si>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</si>
  <si>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</si>
  <si>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</si>
  <si>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</si>
  <si>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</si>
  <si>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</si>
  <si>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</si>
  <si>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</si>
  <si>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</si>
  <si>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</si>
  <si>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</si>
  <si>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</si>
  <si>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</si>
  <si>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</si>
  <si>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</si>
  <si>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</si>
  <si>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</si>
  <si>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</si>
  <si>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</si>
  <si>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</si>
  <si>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</si>
  <si>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</si>
  <si>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</si>
  <si>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</si>
  <si>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</si>
  <si>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</si>
  <si>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</si>
  <si>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</si>
  <si>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</si>
  <si>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</si>
  <si>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</si>
  <si>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</si>
  <si>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</si>
  <si>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</si>
  <si>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</si>
  <si>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</si>
  <si>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</si>
  <si>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</si>
  <si>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</si>
  <si>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</si>
  <si>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</si>
  <si>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</si>
  <si>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</si>
  <si>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</si>
  <si>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</si>
  <si>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</si>
  <si>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</si>
  <si>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</si>
  <si>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</si>
  <si>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</si>
  <si>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</si>
  <si>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</si>
  <si>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</si>
  <si>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</si>
  <si>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</si>
  <si>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</si>
  <si>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</si>
  <si>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</si>
  <si>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</si>
  <si>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</si>
  <si>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</si>
  <si>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</si>
  <si>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</si>
  <si>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</si>
  <si>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</si>
  <si>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</si>
  <si>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</si>
  <si>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</si>
  <si>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</si>
  <si>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</si>
  <si>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</si>
  <si>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</si>
  <si>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</si>
  <si>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</si>
  <si>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</si>
  <si>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</si>
  <si>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</si>
  <si>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</si>
  <si>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</si>
  <si>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</si>
  <si>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</si>
  <si>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</si>
  <si>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</si>
  <si>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</si>
  <si>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</si>
  <si>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</si>
  <si>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</si>
  <si>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</si>
  <si>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</si>
  <si>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</si>
  <si>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</si>
  <si>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</si>
  <si>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</si>
  <si>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</si>
  <si>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</si>
  <si>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</si>
  <si>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</si>
  <si>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</si>
  <si>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</si>
  <si>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</si>
  <si>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</si>
  <si>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</si>
  <si>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</si>
  <si>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</si>
  <si>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</si>
  <si>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</si>
  <si>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</si>
  <si>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</si>
  <si>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</si>
  <si>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</si>
  <si>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</si>
  <si>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</si>
  <si>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</si>
  <si>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</si>
  <si>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</si>
  <si>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</si>
  <si>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</si>
  <si>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</si>
  <si>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</si>
  <si>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</si>
  <si>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</si>
  <si>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</si>
  <si>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</si>
  <si>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</si>
  <si>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</si>
  <si>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</si>
  <si>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</si>
  <si>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</si>
  <si>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</si>
  <si>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</si>
  <si>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</si>
  <si>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</si>
  <si>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</si>
  <si>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</si>
  <si>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</si>
  <si>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</si>
  <si>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</si>
  <si>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</si>
  <si>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</si>
  <si>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</si>
  <si>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</si>
  <si>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</si>
  <si>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</si>
  <si>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</si>
  <si>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</si>
  <si>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</si>
  <si>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</si>
  <si>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</si>
  <si>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</si>
  <si>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</si>
  <si>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</si>
  <si>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</si>
  <si>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</si>
  <si>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</si>
  <si>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</si>
  <si>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</si>
  <si>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</si>
  <si>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</si>
  <si>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</si>
  <si>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</si>
  <si>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</si>
  <si>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</si>
  <si>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</si>
  <si>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</si>
  <si>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</si>
  <si>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</si>
  <si>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</si>
  <si>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</si>
  <si>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</si>
  <si>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</si>
  <si>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</si>
  <si>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</si>
  <si>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</si>
  <si>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</si>
  <si>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</si>
  <si>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</si>
  <si>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</si>
  <si>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</si>
  <si>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</si>
  <si>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</si>
  <si>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</si>
  <si>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</si>
  <si>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</si>
  <si>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</si>
  <si>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</si>
  <si>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</si>
  <si>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</si>
  <si>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</si>
  <si>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</si>
  <si>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</si>
  <si>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</si>
  <si>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</si>
  <si>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</si>
  <si>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</si>
  <si>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</si>
  <si>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</si>
  <si>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</si>
  <si>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</si>
  <si>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</si>
  <si>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</si>
  <si>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</si>
  <si>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</si>
  <si>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</si>
  <si>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</si>
  <si>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</si>
  <si>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</si>
  <si>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</si>
  <si>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</si>
  <si>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</si>
  <si>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</si>
  <si>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</si>
  <si>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</si>
  <si>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</si>
  <si>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</si>
  <si>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</si>
  <si>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</si>
  <si>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</si>
  <si>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</si>
  <si>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</si>
  <si>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</si>
  <si>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</si>
  <si>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</si>
  <si>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</si>
  <si>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</si>
  <si>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</si>
  <si>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</si>
  <si>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</si>
  <si>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</si>
  <si>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</si>
  <si>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</si>
  <si>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</si>
  <si>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</si>
  <si>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</si>
  <si>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</si>
  <si>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</si>
  <si>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</si>
  <si>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</si>
  <si>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</si>
  <si>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</si>
  <si>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</si>
  <si>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</si>
  <si>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</si>
  <si>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</si>
  <si>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</si>
  <si>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</si>
  <si>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</si>
  <si>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</si>
  <si>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</si>
  <si>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</si>
  <si>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</si>
  <si>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</si>
  <si>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</si>
  <si>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</si>
  <si>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</si>
  <si>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</si>
  <si>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</si>
  <si>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</si>
  <si>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</si>
  <si>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</si>
  <si>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</si>
  <si>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</si>
  <si>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</si>
  <si>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</si>
  <si>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</si>
  <si>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</si>
  <si>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</si>
  <si>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</si>
  <si>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</si>
  <si>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</si>
  <si>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</si>
  <si>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</si>
  <si>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</si>
  <si>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</si>
  <si>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</si>
  <si>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</si>
  <si>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</si>
  <si>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</si>
  <si>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</si>
  <si>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</si>
  <si>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</si>
  <si>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</si>
  <si>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</si>
  <si>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</si>
  <si>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</si>
  <si>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</si>
  <si>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</si>
  <si>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</si>
  <si>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</si>
  <si>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</si>
  <si>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</si>
  <si>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</si>
  <si>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</si>
  <si>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</si>
  <si>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</si>
  <si>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</si>
  <si>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</si>
  <si>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</si>
  <si>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</si>
  <si>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</si>
  <si>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</si>
  <si>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</si>
  <si>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</si>
  <si>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</si>
  <si>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</si>
  <si>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</si>
  <si>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</si>
  <si>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</si>
  <si>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</si>
  <si>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</si>
  <si>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</si>
  <si>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</si>
  <si>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</si>
  <si>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</si>
  <si>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</si>
  <si>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</si>
  <si>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</si>
  <si>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</si>
  <si>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</si>
  <si>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</si>
  <si>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</si>
  <si>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</si>
  <si>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</si>
  <si>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</si>
  <si>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</si>
  <si>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</si>
  <si>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</si>
  <si>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</si>
  <si>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</si>
  <si>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</si>
  <si>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</si>
  <si>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</si>
  <si>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</si>
  <si>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</si>
  <si>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</si>
  <si>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</si>
  <si>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</si>
  <si>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</si>
  <si>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</si>
  <si>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</si>
  <si>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</si>
  <si>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</si>
  <si>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</si>
  <si>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</si>
  <si>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</si>
  <si>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</si>
  <si>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</si>
  <si>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</si>
  <si>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</si>
  <si>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</si>
  <si>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</si>
  <si>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</si>
  <si>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</si>
  <si>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</si>
  <si>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</si>
  <si>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</si>
  <si>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</si>
  <si>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</si>
  <si>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</si>
  <si>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</si>
  <si>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</si>
  <si>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</si>
  <si>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</si>
  <si>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</si>
  <si>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</si>
  <si>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</si>
  <si>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</si>
  <si>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</si>
  <si>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</si>
  <si>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</si>
  <si>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</si>
  <si>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</si>
  <si>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</si>
  <si>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</si>
  <si>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</si>
  <si>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</si>
  <si>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</si>
  <si>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</si>
  <si>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</si>
  <si>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</si>
  <si>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</si>
  <si>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</si>
  <si>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</si>
  <si>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</si>
  <si>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</si>
  <si>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</si>
  <si>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</si>
  <si>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</si>
  <si>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</si>
  <si>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</si>
  <si>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</si>
  <si>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</si>
  <si>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</si>
  <si>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</si>
  <si>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</si>
  <si>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</si>
  <si>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</si>
  <si>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</si>
  <si>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</si>
  <si>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</si>
  <si>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</si>
  <si>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</si>
  <si>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</si>
  <si>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</si>
  <si>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</si>
  <si>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</si>
  <si>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</si>
  <si>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</si>
  <si>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</si>
  <si>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</si>
  <si>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</si>
  <si>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</si>
  <si>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</si>
  <si>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</si>
  <si>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</si>
  <si>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</si>
  <si>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</si>
  <si>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</si>
  <si>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</si>
  <si>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</si>
  <si>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</si>
  <si>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</si>
  <si>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</si>
  <si>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</si>
  <si>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</si>
  <si>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</si>
  <si>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</si>
  <si>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</si>
  <si>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</si>
  <si>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</si>
  <si>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</si>
  <si>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</si>
  <si>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</si>
  <si>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</si>
  <si>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</si>
  <si>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</si>
  <si>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</si>
  <si>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</si>
  <si>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</si>
  <si>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</si>
  <si>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</si>
  <si>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</si>
  <si>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</si>
  <si>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</si>
  <si>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</si>
  <si>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</si>
  <si>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</si>
  <si>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</si>
  <si>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</si>
  <si>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</si>
  <si>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</si>
  <si>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</si>
  <si>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</si>
  <si>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</si>
  <si>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</si>
  <si>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</si>
  <si>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</si>
  <si>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</si>
  <si>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</si>
  <si>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</si>
  <si>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</si>
  <si>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</si>
  <si>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</si>
  <si>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</si>
  <si>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</si>
  <si>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</si>
  <si>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</si>
  <si>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</si>
  <si>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</si>
  <si>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</si>
  <si>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</si>
  <si>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</si>
  <si>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</si>
  <si>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</si>
  <si>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</si>
  <si>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</si>
  <si>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</si>
  <si>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</si>
  <si>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</si>
  <si>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</si>
  <si>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</si>
  <si>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</si>
  <si>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</si>
  <si>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</si>
  <si>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</si>
  <si>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</si>
  <si>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</si>
  <si>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</si>
  <si>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</si>
  <si>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</si>
  <si>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</si>
  <si>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</si>
  <si>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</si>
  <si>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</si>
  <si>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</si>
  <si>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</si>
  <si>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</si>
  <si>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</si>
  <si>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</si>
  <si>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</si>
  <si>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</si>
  <si>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</si>
  <si>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</si>
  <si>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</si>
  <si>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</si>
  <si>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</si>
  <si>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</si>
  <si>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</si>
  <si>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</si>
  <si>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</si>
  <si>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</si>
  <si>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</si>
  <si>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</si>
  <si>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</si>
  <si>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</si>
  <si>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</si>
  <si>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</si>
  <si>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</si>
  <si>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</si>
  <si>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</si>
  <si>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</si>
  <si>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</si>
  <si>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</si>
  <si>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</si>
  <si>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</si>
  <si>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</si>
  <si>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</si>
  <si>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</si>
  <si>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</si>
  <si>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</si>
  <si>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</si>
  <si>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</si>
  <si>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</si>
  <si>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</si>
  <si>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</si>
  <si>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</si>
  <si>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</si>
  <si>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</si>
  <si>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</si>
  <si>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</si>
  <si>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</si>
  <si>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</si>
  <si>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</si>
  <si>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</si>
  <si>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</si>
  <si>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</si>
  <si>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</si>
  <si>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</si>
  <si>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</si>
  <si>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</si>
  <si>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</si>
  <si>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</si>
  <si>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</si>
  <si>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</si>
  <si>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</si>
  <si>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</si>
  <si>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</si>
  <si>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</si>
  <si>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</si>
  <si>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</si>
  <si>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</si>
  <si>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</si>
  <si>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</si>
  <si>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</si>
  <si>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</si>
  <si>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</si>
  <si>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</si>
  <si>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</si>
  <si>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</si>
  <si>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</si>
  <si>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</si>
  <si>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</si>
  <si>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</si>
  <si>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</si>
  <si>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</si>
  <si>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</si>
  <si>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</si>
  <si>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</si>
  <si>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</si>
  <si>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</si>
  <si>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</si>
  <si>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</si>
  <si>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</si>
  <si>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</si>
  <si>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</si>
  <si>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</si>
  <si>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</si>
  <si>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</si>
  <si>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</si>
  <si>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</si>
  <si>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</si>
  <si>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</si>
  <si>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</si>
  <si>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</si>
  <si>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</si>
  <si>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</si>
  <si>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</si>
  <si>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</si>
  <si>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</si>
  <si>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</si>
  <si>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</si>
  <si>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</si>
  <si>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</si>
  <si>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</si>
  <si>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</si>
  <si>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</si>
  <si>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</si>
  <si>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</si>
  <si>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</si>
  <si>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</si>
  <si>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</si>
  <si>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</si>
  <si>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</si>
  <si>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</si>
  <si>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</si>
  <si>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</si>
  <si>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</si>
  <si>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</si>
  <si>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</si>
  <si>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</si>
  <si>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</si>
  <si>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</si>
  <si>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</si>
  <si>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</si>
  <si>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</si>
  <si>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</si>
  <si>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</si>
  <si>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</si>
  <si>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</si>
  <si>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</si>
  <si>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</si>
  <si>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</si>
  <si>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</si>
  <si>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</si>
  <si>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</si>
  <si>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</si>
  <si>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</si>
  <si>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</si>
  <si>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</si>
  <si>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</si>
  <si>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</si>
  <si>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</si>
  <si>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</si>
  <si>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</si>
  <si>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</si>
  <si>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</si>
  <si>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</si>
  <si>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</si>
  <si>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</si>
  <si>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</si>
  <si>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</si>
  <si>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</si>
  <si>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</si>
  <si>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</si>
  <si>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</si>
  <si>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</si>
  <si>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</si>
  <si>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</si>
  <si>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</si>
  <si>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</si>
  <si>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</si>
  <si>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</si>
  <si>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</si>
  <si>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</si>
  <si>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</si>
  <si>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</si>
  <si>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</si>
  <si>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</si>
  <si>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</si>
  <si>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</si>
  <si>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</si>
  <si>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</si>
  <si>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</si>
  <si>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</si>
  <si>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</si>
  <si>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</si>
  <si>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</si>
  <si>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</si>
  <si>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</si>
  <si>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</si>
  <si>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</si>
  <si>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</si>
  <si>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</si>
  <si>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</si>
  <si>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</si>
  <si>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</si>
  <si>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</si>
  <si>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</si>
  <si>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</si>
  <si>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</si>
  <si>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</si>
  <si>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</si>
  <si>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</si>
  <si>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</si>
  <si>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</si>
  <si>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</si>
  <si>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</si>
  <si>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</si>
  <si>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</si>
  <si>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</si>
  <si>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</si>
  <si>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</si>
  <si>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</si>
  <si>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</si>
  <si>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</si>
  <si>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</si>
  <si>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</si>
  <si>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</si>
  <si>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</si>
  <si>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</si>
  <si>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</si>
  <si>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</si>
  <si>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</si>
  <si>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</si>
  <si>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</si>
  <si>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</si>
  <si>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</si>
  <si>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</si>
  <si>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</si>
  <si>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</si>
  <si>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</si>
  <si>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</si>
  <si>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</si>
  <si>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</si>
  <si>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</si>
  <si>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</si>
  <si>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</si>
  <si>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</si>
  <si>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</si>
  <si>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</si>
  <si>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</si>
  <si>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</si>
  <si>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</si>
  <si>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</si>
  <si>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</si>
  <si>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</si>
  <si>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</si>
  <si>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</si>
  <si>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</si>
  <si>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</si>
  <si>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</si>
  <si>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</si>
  <si>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</si>
  <si>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</si>
  <si>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</si>
  <si>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</si>
  <si>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</si>
  <si>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</si>
  <si>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</si>
  <si>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</si>
  <si>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</si>
  <si>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</si>
  <si>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</si>
  <si>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</si>
  <si>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</si>
  <si>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</si>
  <si>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</si>
  <si>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</si>
  <si>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</si>
  <si>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</si>
  <si>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</si>
  <si>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</si>
  <si>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</si>
  <si>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</si>
  <si>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</si>
  <si>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</si>
  <si>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</si>
  <si>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</si>
  <si>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</si>
  <si>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</si>
  <si>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</si>
  <si>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</si>
  <si>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</si>
  <si>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</si>
  <si>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</si>
  <si>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</si>
  <si>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</si>
  <si>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</si>
  <si>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</si>
  <si>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</si>
  <si>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</si>
  <si>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</si>
  <si>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</si>
  <si>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</si>
  <si>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</si>
  <si>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</si>
  <si>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</si>
  <si>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</si>
  <si>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</si>
  <si>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</si>
  <si>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</si>
  <si>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</si>
  <si>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</si>
  <si>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</si>
  <si>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</si>
  <si>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</si>
  <si>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</si>
  <si>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</si>
  <si>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</si>
  <si>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</si>
  <si>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</si>
  <si>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</si>
  <si>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</si>
  <si>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</si>
  <si>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</si>
  <si>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</si>
  <si>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</si>
  <si>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</si>
  <si>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</si>
  <si>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</si>
  <si>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</si>
  <si>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</si>
  <si>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</si>
  <si>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</si>
  <si>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</si>
  <si>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</si>
  <si>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</si>
  <si>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</si>
  <si>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</si>
  <si>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</si>
  <si>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</si>
  <si>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</si>
  <si>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</si>
  <si>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</si>
  <si>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</si>
  <si>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</si>
  <si>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</si>
  <si>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</si>
  <si>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</si>
  <si>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</si>
  <si>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</si>
  <si>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</si>
  <si>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</si>
  <si>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</si>
  <si>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</si>
  <si>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</si>
  <si>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</si>
  <si>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</si>
  <si>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</si>
  <si>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</si>
  <si>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</si>
  <si>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</si>
  <si>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</si>
  <si>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</si>
  <si>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</si>
  <si>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</si>
  <si>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</si>
  <si>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</si>
  <si>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</si>
  <si>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</si>
  <si>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</si>
  <si>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</si>
  <si>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</si>
  <si>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</si>
  <si>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</si>
  <si>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</si>
  <si>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</si>
  <si>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</si>
  <si>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</si>
  <si>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</si>
  <si>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</si>
  <si>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</si>
  <si>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</si>
  <si>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</si>
  <si>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</si>
  <si>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</si>
  <si>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</si>
  <si>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</si>
  <si>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</si>
  <si>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</si>
  <si>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</si>
  <si>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</si>
  <si>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</si>
  <si>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</si>
  <si>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</si>
  <si>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</si>
  <si>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</si>
  <si>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</si>
  <si>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</si>
  <si>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</si>
  <si>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</si>
  <si>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</si>
  <si>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</si>
  <si>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</si>
  <si>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</si>
  <si>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</si>
  <si>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</si>
  <si>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</si>
  <si>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</si>
  <si>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</si>
  <si>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</si>
  <si>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</si>
  <si>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</si>
  <si>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</si>
  <si>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</si>
  <si>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</si>
  <si>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</si>
  <si>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</si>
  <si>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</si>
  <si>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</si>
  <si>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</si>
  <si>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</si>
  <si>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</si>
  <si>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</si>
  <si>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</si>
  <si>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</si>
  <si>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</si>
  <si>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</si>
  <si>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</si>
  <si>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</si>
  <si>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</si>
  <si>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</si>
  <si>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</si>
  <si>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</si>
  <si>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</si>
  <si>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</si>
  <si>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</si>
  <si>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</si>
  <si>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</si>
  <si>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</si>
  <si>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</si>
  <si>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</si>
  <si>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</si>
  <si>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</si>
  <si>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</si>
  <si>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</si>
  <si>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</si>
  <si>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</si>
  <si>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</si>
  <si>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</si>
  <si>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</si>
  <si>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</si>
  <si>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</si>
  <si>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</si>
  <si>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</si>
  <si>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</si>
  <si>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</si>
  <si>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</si>
  <si>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</si>
  <si>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</si>
  <si>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</si>
  <si>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</si>
  <si>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</si>
  <si>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</si>
  <si>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</si>
  <si>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</si>
  <si>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</si>
  <si>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</si>
  <si>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</si>
  <si>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</si>
  <si>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</si>
  <si>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</si>
  <si>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</si>
  <si>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</si>
  <si>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</si>
  <si>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</si>
  <si>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</si>
  <si>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</si>
  <si>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</si>
  <si>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</si>
  <si>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</si>
  <si>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</si>
  <si>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</si>
  <si>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</si>
  <si>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</si>
  <si>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</si>
  <si>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</si>
  <si>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</si>
  <si>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</si>
  <si>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</si>
  <si>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</si>
  <si>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</si>
  <si>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</si>
  <si>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</si>
  <si>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</si>
  <si>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</si>
  <si>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</si>
  <si>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</si>
  <si>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</si>
  <si>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</si>
  <si>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</si>
  <si>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</si>
  <si>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</si>
  <si>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</si>
  <si>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</si>
  <si>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</si>
  <si>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</si>
  <si>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</si>
  <si>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</si>
  <si>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</si>
  <si>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</si>
  <si>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</si>
  <si>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</si>
  <si>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</si>
  <si>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</si>
  <si>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</si>
  <si>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</si>
  <si>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</si>
  <si>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</si>
  <si>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</si>
  <si>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</si>
  <si>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</si>
  <si>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</si>
  <si>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</si>
  <si>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</si>
  <si>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</si>
  <si>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</si>
  <si>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</si>
  <si>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</si>
  <si>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</si>
  <si>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</si>
  <si>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</si>
  <si>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</si>
  <si>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</si>
  <si>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</si>
  <si>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</si>
  <si>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</si>
  <si>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</si>
  <si>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</si>
  <si>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</si>
  <si>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</si>
  <si>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</si>
  <si>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</si>
  <si>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</si>
  <si>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</si>
  <si>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</si>
  <si>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</si>
  <si>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</si>
  <si>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</si>
  <si>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</si>
  <si>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</si>
  <si>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</si>
  <si>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</si>
  <si>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</si>
  <si>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</si>
  <si>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</si>
  <si>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</si>
  <si>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</si>
  <si>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</si>
  <si>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</si>
  <si>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</si>
  <si>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</si>
  <si>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</si>
  <si>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</si>
  <si>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</si>
  <si>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</si>
  <si>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</si>
  <si>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</si>
  <si>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</si>
  <si>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</si>
  <si>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</si>
  <si>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</si>
  <si>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</si>
  <si>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</si>
  <si>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</si>
  <si>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</si>
  <si>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</si>
  <si>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</si>
  <si>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</si>
  <si>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</si>
  <si>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</si>
  <si>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</si>
  <si>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</si>
  <si>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</si>
  <si>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</si>
  <si>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</si>
  <si>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</si>
  <si>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</si>
  <si>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</si>
  <si>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</si>
  <si>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</si>
  <si>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</si>
  <si>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</si>
  <si>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</si>
  <si>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</si>
  <si>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</si>
  <si>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</si>
  <si>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</si>
  <si>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</si>
  <si>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</si>
  <si>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</si>
  <si>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</si>
  <si>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</si>
  <si>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</si>
  <si>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</si>
  <si>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</si>
  <si>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</si>
  <si>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</si>
  <si>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</si>
  <si>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</si>
  <si>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</si>
  <si>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</si>
  <si>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</si>
  <si>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</si>
  <si>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</si>
  <si>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</si>
  <si>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</si>
  <si>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</si>
  <si>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</si>
  <si>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</si>
  <si>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</si>
  <si>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</si>
  <si>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</si>
  <si>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</si>
  <si>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</si>
  <si>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</si>
  <si>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</si>
  <si>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</si>
  <si>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</si>
  <si>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</si>
  <si>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</si>
  <si>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</si>
  <si>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</si>
  <si>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</si>
  <si>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</si>
  <si>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</si>
  <si>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</si>
  <si>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</si>
  <si>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</si>
  <si>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</si>
  <si>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</si>
  <si>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</si>
  <si>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</si>
  <si>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</si>
  <si>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</si>
  <si>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</si>
  <si>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</si>
  <si>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</si>
  <si>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</si>
  <si>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</si>
  <si>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</si>
  <si>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</si>
  <si>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</si>
  <si>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</si>
  <si>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</si>
  <si>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</si>
  <si>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</si>
  <si>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</si>
  <si>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</si>
  <si>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</si>
  <si>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</si>
  <si>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</si>
  <si>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</si>
  <si>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</si>
  <si>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</si>
  <si>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</si>
  <si>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</si>
  <si>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</si>
  <si>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</si>
  <si>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</si>
  <si>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</si>
  <si>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</si>
  <si>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</si>
  <si>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</si>
  <si>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</si>
  <si>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</si>
  <si>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</si>
  <si>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</si>
  <si>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</si>
  <si>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</si>
  <si>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</si>
  <si>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</si>
  <si>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</si>
  <si>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</si>
  <si>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</si>
  <si>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</si>
  <si>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</si>
  <si>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</si>
  <si>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</si>
  <si>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</si>
  <si>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</si>
  <si>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</si>
  <si>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</si>
  <si>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</si>
  <si>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</si>
  <si>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</si>
  <si>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</si>
  <si>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</si>
  <si>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</si>
  <si>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</si>
  <si>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</si>
  <si>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</si>
  <si>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</si>
  <si>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</si>
  <si>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</si>
  <si>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</si>
  <si>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</si>
  <si>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</si>
  <si>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</si>
  <si>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</si>
  <si>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</si>
  <si>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</si>
  <si>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</si>
  <si>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</si>
  <si>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</si>
  <si>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</si>
  <si>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</si>
  <si>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</si>
  <si>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</si>
  <si>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</si>
  <si>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</si>
  <si>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</si>
  <si>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</si>
  <si>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</si>
  <si>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</si>
  <si>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</si>
  <si>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</si>
  <si>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</si>
  <si>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</si>
  <si>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</si>
  <si>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</si>
  <si>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</si>
  <si>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</si>
  <si>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</si>
  <si>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</si>
  <si>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</si>
  <si>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</si>
  <si>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</si>
  <si>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</si>
  <si>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</si>
  <si>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</si>
  <si>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</si>
  <si>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</si>
  <si>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</si>
  <si>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</si>
  <si>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</si>
  <si>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</si>
  <si>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</si>
  <si>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</si>
  <si>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</si>
  <si>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</si>
  <si>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</si>
  <si>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</si>
  <si>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</si>
  <si>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</si>
  <si>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</si>
  <si>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</si>
  <si>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</si>
  <si>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</si>
  <si>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</si>
  <si>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</si>
  <si>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</si>
  <si>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</si>
  <si>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</si>
  <si>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</si>
  <si>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</si>
  <si>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</si>
  <si>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</si>
  <si>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</si>
  <si>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</si>
  <si>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</si>
  <si>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</si>
  <si>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</si>
  <si>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</si>
  <si>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</si>
  <si>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</si>
  <si>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</si>
  <si>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</si>
  <si>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</si>
  <si>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</si>
  <si>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</si>
  <si>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</si>
  <si>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</si>
  <si>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</si>
  <si>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</si>
  <si>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</si>
  <si>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</si>
  <si>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</si>
  <si>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</si>
  <si>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</si>
  <si>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</si>
  <si>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</si>
  <si>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</si>
  <si>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</si>
  <si>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</si>
  <si>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</si>
  <si>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</si>
  <si>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</si>
  <si>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</si>
  <si>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</si>
  <si>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</si>
  <si>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</si>
  <si>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</si>
  <si>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</si>
  <si>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</si>
  <si>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</si>
  <si>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</si>
  <si>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</si>
  <si>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</si>
  <si>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</si>
  <si>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</si>
  <si>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</si>
  <si>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</si>
  <si>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</si>
  <si>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</si>
  <si>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</si>
  <si>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</si>
  <si>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</si>
  <si>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</si>
  <si>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</si>
  <si>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</si>
  <si>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</si>
  <si>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</si>
  <si>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</si>
  <si>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</si>
  <si>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</si>
  <si>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</si>
  <si>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</si>
  <si>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</si>
  <si>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</si>
  <si>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</si>
  <si>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</si>
  <si>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</si>
  <si>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</si>
  <si>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</si>
  <si>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</si>
  <si>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</si>
  <si>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</si>
  <si>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</si>
  <si>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</si>
  <si>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</si>
  <si>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</si>
  <si>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</si>
  <si>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</si>
  <si>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</si>
  <si>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</si>
  <si>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</si>
  <si>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</si>
  <si>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</si>
  <si>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</si>
  <si>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</si>
  <si>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</si>
  <si>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</si>
  <si>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</si>
  <si>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</si>
  <si>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</si>
  <si>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</si>
  <si>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</si>
  <si>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</si>
  <si>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</si>
  <si>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</si>
  <si>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</si>
  <si>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</si>
  <si>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</si>
  <si>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</si>
  <si>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</si>
  <si>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</si>
  <si>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</si>
  <si>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</si>
  <si>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</si>
  <si>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</si>
  <si>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</si>
  <si>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</si>
  <si>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</si>
  <si>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</si>
  <si>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</si>
  <si>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</si>
  <si>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</si>
  <si>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</si>
  <si>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</si>
  <si>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</si>
  <si>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</si>
  <si>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</si>
  <si>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</si>
  <si>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</si>
  <si>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</si>
  <si>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</si>
  <si>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</si>
  <si>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</si>
  <si>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</si>
  <si>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</si>
  <si>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</si>
  <si>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</si>
  <si>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</si>
  <si>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</si>
  <si>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</si>
  <si>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</si>
  <si>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</si>
  <si>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</si>
  <si>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</si>
  <si>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</si>
  <si>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</si>
  <si>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</si>
  <si>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</si>
  <si>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</si>
  <si>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</si>
  <si>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</si>
  <si>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</si>
  <si>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</si>
  <si>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</si>
  <si>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</si>
  <si>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</si>
  <si>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</si>
  <si>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</si>
  <si>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</si>
  <si>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</si>
  <si>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</si>
  <si>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</si>
  <si>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</si>
  <si>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</si>
  <si>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</si>
  <si>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</si>
  <si>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</si>
  <si>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</si>
  <si>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</si>
  <si>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</si>
  <si>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</si>
  <si>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</si>
  <si>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</si>
  <si>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</si>
  <si>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</si>
  <si>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</si>
  <si>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</si>
  <si>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</si>
  <si>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</si>
  <si>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</si>
  <si>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</si>
  <si>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</si>
  <si>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</si>
  <si>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</si>
  <si>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</si>
  <si>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</si>
  <si>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</si>
  <si>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</si>
  <si>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</si>
  <si>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</si>
  <si>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</si>
  <si>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</si>
  <si>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</si>
  <si>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</si>
  <si>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</si>
  <si>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</si>
  <si>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</si>
  <si>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</si>
  <si>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</si>
  <si>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</si>
  <si>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</si>
  <si>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</si>
  <si>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</si>
  <si>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</si>
  <si>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</si>
  <si>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</si>
  <si>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</si>
  <si>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</si>
  <si>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</si>
  <si>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</si>
  <si>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</si>
  <si>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</si>
  <si>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</si>
  <si>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</si>
  <si>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</si>
  <si>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</si>
  <si>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</si>
  <si>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</si>
  <si>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</si>
  <si>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</si>
  <si>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</si>
  <si>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</si>
  <si>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</si>
  <si>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</si>
  <si>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</si>
  <si>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</si>
  <si>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</si>
  <si>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</si>
  <si>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</si>
  <si>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</si>
  <si>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</si>
  <si>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</si>
  <si>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</si>
  <si>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</si>
  <si>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</si>
  <si>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</si>
  <si>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</si>
  <si>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</si>
  <si>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</si>
  <si>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</si>
  <si>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</si>
  <si>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</si>
  <si>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</si>
  <si>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</si>
  <si>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</si>
  <si>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</si>
  <si>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</si>
  <si>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</si>
  <si>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</si>
  <si>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</si>
  <si>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</si>
  <si>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</si>
  <si>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</si>
  <si>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</si>
  <si>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</si>
  <si>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</si>
  <si>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</si>
  <si>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</si>
  <si>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</si>
  <si>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</si>
  <si>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</si>
  <si>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</si>
  <si>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</si>
  <si>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</si>
  <si>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</si>
  <si>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</si>
  <si>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</si>
  <si>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</si>
  <si>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</si>
  <si>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</si>
  <si>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</si>
  <si>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</si>
  <si>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</si>
  <si>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</si>
  <si>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</si>
  <si>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</si>
  <si>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</si>
  <si>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</si>
  <si>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</si>
  <si>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</si>
  <si>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</si>
  <si>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</si>
  <si>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</si>
  <si>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</si>
  <si>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</si>
  <si>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</si>
  <si>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</si>
  <si>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</si>
  <si>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</si>
  <si>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</si>
  <si>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</si>
  <si>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</si>
  <si>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</si>
  <si>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</si>
  <si>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</si>
  <si>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</si>
  <si>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</si>
  <si>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</si>
  <si>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</si>
  <si>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</si>
  <si>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</si>
  <si>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</si>
  <si>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</si>
  <si>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</si>
  <si>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</si>
  <si>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</si>
  <si>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</si>
  <si>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</si>
  <si>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</si>
  <si>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</si>
  <si>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</si>
  <si>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</si>
  <si>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</si>
  <si>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</si>
  <si>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</si>
  <si>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</si>
  <si>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</si>
  <si>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</si>
  <si>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</si>
  <si>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</si>
  <si>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</si>
  <si>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</si>
  <si>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</si>
  <si>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</si>
  <si>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</si>
  <si>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</si>
  <si>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</si>
  <si>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</si>
  <si>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</si>
  <si>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</si>
  <si>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</si>
  <si>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</si>
  <si>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</si>
  <si>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</si>
  <si>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</si>
  <si>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</si>
  <si>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</si>
  <si>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</si>
  <si>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</si>
  <si>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</si>
  <si>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</si>
  <si>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</si>
  <si>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</si>
  <si>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</si>
  <si>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</si>
  <si>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</si>
  <si>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</si>
  <si>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</si>
  <si>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</si>
  <si>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</si>
  <si>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</si>
  <si>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</si>
  <si>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</si>
  <si>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</si>
  <si>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</si>
  <si>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</si>
  <si>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</si>
  <si>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</si>
  <si>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</si>
  <si>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</si>
  <si>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</si>
  <si>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</si>
  <si>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</si>
  <si>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</si>
  <si>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</si>
  <si>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</si>
  <si>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</si>
  <si>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</si>
  <si>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</si>
  <si>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</si>
  <si>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</si>
  <si>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</si>
  <si>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</si>
  <si>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</si>
  <si>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</si>
  <si>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</si>
  <si>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</si>
  <si>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</si>
  <si>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</si>
  <si>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</si>
  <si>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</si>
  <si>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</si>
  <si>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</si>
  <si>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</si>
  <si>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</si>
  <si>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</si>
  <si>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</si>
  <si>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</si>
  <si>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</si>
  <si>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</si>
  <si>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</si>
  <si>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</si>
  <si>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</si>
  <si>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</si>
  <si>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</si>
  <si>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</si>
  <si>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</si>
  <si>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</si>
  <si>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</si>
  <si>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</si>
  <si>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</si>
  <si>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</si>
  <si>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</si>
  <si>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</si>
  <si>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</si>
  <si>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</si>
  <si>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</si>
  <si>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</si>
  <si>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</si>
  <si>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</si>
  <si>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</si>
  <si>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</si>
  <si>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</si>
  <si>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</si>
  <si>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</si>
  <si>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</si>
  <si>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</si>
  <si>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</si>
  <si>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</si>
  <si>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</si>
  <si>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</si>
  <si>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</si>
  <si>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</si>
  <si>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</si>
  <si>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</si>
  <si>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</si>
  <si>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</si>
  <si>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</si>
  <si>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</si>
  <si>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</si>
  <si>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</si>
  <si>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</si>
  <si>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</si>
  <si>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</si>
  <si>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</si>
  <si>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</si>
  <si>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</si>
  <si>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</si>
  <si>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</si>
  <si>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</si>
  <si>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</si>
  <si>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</si>
  <si>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</si>
  <si>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</si>
  <si>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</si>
  <si>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</si>
  <si>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</si>
  <si>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</si>
  <si>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</si>
  <si>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</si>
  <si>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</si>
  <si>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</si>
  <si>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</si>
  <si>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</si>
  <si>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</si>
  <si>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</si>
  <si>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</si>
  <si>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</si>
  <si>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</si>
  <si>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</si>
  <si>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</si>
  <si>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</si>
  <si>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</si>
  <si>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</si>
  <si>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</si>
  <si>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</si>
  <si>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</si>
  <si>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</si>
  <si>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</si>
  <si>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</si>
  <si>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</si>
  <si>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</si>
  <si>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</si>
  <si>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</si>
  <si>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</si>
  <si>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</si>
  <si>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</si>
  <si>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</si>
  <si>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</si>
  <si>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</si>
  <si>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</si>
  <si>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</si>
  <si>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</si>
  <si>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</si>
  <si>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</si>
  <si>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</si>
  <si>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</si>
  <si>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</si>
  <si>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</si>
  <si>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</si>
  <si>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</si>
  <si>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</si>
  <si>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</si>
  <si>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</si>
  <si>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</si>
  <si>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</si>
  <si>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</si>
  <si>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</si>
  <si>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</si>
  <si>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</si>
  <si>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</si>
  <si>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</si>
  <si>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</si>
  <si>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</si>
  <si>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</si>
  <si>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</si>
  <si>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</si>
  <si>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</si>
  <si>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</si>
  <si>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</si>
  <si>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</si>
  <si>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</si>
  <si>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</si>
  <si>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</si>
  <si>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</si>
  <si>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</si>
  <si>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</si>
  <si>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</si>
  <si>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</si>
  <si>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</si>
  <si>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</si>
  <si>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</si>
  <si>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</si>
  <si>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</si>
  <si>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</si>
  <si>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</si>
  <si>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</si>
  <si>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</si>
  <si>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</si>
  <si>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</si>
  <si>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</si>
  <si>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</si>
  <si>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</si>
  <si>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</si>
  <si>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</si>
  <si>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</si>
  <si>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</si>
  <si>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</si>
  <si>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</si>
  <si>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</si>
  <si>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</si>
  <si>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</si>
  <si>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</si>
  <si>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</si>
  <si>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</si>
  <si>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</si>
  <si>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</si>
  <si>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</si>
  <si>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</si>
  <si>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</si>
  <si>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</si>
  <si>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</si>
  <si>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</si>
  <si>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</si>
  <si>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</si>
  <si>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</si>
  <si>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</si>
  <si>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</si>
  <si>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</si>
  <si>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</si>
  <si>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</si>
  <si>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</si>
  <si>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</si>
  <si>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</si>
  <si>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</si>
  <si>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</si>
  <si>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</si>
  <si>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</si>
  <si>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</si>
  <si>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</si>
  <si>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</si>
  <si>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</si>
  <si>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</si>
  <si>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</si>
  <si>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</si>
  <si>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</si>
  <si>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</si>
  <si>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</si>
  <si>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</si>
  <si>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</si>
  <si>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</si>
  <si>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</si>
  <si>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</si>
  <si>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</si>
  <si>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</si>
  <si>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</si>
  <si>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</si>
  <si>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</si>
  <si>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</si>
  <si>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</si>
  <si>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</si>
  <si>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</si>
  <si>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</si>
  <si>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</si>
  <si>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</si>
  <si>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</si>
  <si>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</si>
  <si>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</si>
  <si>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</si>
  <si>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</si>
  <si>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</si>
  <si>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</si>
  <si>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</si>
  <si>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</si>
  <si>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</si>
  <si>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</si>
  <si>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</si>
  <si>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</si>
  <si>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</si>
  <si>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</si>
  <si>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</si>
  <si>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</si>
  <si>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</si>
  <si>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</si>
  <si>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</si>
  <si>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</si>
  <si>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</si>
  <si>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</si>
  <si>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</si>
  <si>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</si>
  <si>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</si>
  <si>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</si>
  <si>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</si>
  <si>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</si>
  <si>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</si>
  <si>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</si>
  <si>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</si>
  <si>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</si>
  <si>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</si>
  <si>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</si>
  <si>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</si>
  <si>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</si>
  <si>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</si>
  <si>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</si>
  <si>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</si>
  <si>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</si>
  <si>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</si>
  <si>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</si>
  <si>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</si>
  <si>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</si>
  <si>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</si>
  <si>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</si>
  <si>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</si>
  <si>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</si>
  <si>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</si>
  <si>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</si>
  <si>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</si>
  <si>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</si>
  <si>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</si>
  <si>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</si>
  <si>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</si>
  <si>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</si>
  <si>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</si>
  <si>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</si>
  <si>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</si>
  <si>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</si>
  <si>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</si>
  <si>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</si>
  <si>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</si>
  <si>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</si>
  <si>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</si>
  <si>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</si>
  <si>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</si>
  <si>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</si>
  <si>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</si>
  <si>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</si>
  <si>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</si>
  <si>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</si>
  <si>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</si>
  <si>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</si>
  <si>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</si>
  <si>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</si>
  <si>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</si>
  <si>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</si>
  <si>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</si>
  <si>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</si>
  <si>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</si>
  <si>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</si>
  <si>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</si>
  <si>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</si>
  <si>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</si>
  <si>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</si>
  <si>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</si>
  <si>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</si>
  <si>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</si>
  <si>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</si>
  <si>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</si>
  <si>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</si>
  <si>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</si>
  <si>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</si>
  <si>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</si>
  <si>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</si>
  <si>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</si>
  <si>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</si>
  <si>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</si>
  <si>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</si>
  <si>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</si>
  <si>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</si>
  <si>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</si>
  <si>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</si>
  <si>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</si>
  <si>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</si>
  <si>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</si>
  <si>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</si>
  <si>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</si>
  <si>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</si>
  <si>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</si>
  <si>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</si>
  <si>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</si>
  <si>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</si>
  <si>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</si>
  <si>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</si>
  <si>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</si>
  <si>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</si>
  <si>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</si>
  <si>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</si>
  <si>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</si>
  <si>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</si>
  <si>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</si>
  <si>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</si>
  <si>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</si>
  <si>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</si>
  <si>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</si>
  <si>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</si>
  <si>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</si>
  <si>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</si>
  <si>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</si>
  <si>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</si>
  <si>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</si>
  <si>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</si>
  <si>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</si>
  <si>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</si>
  <si>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</si>
  <si>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</si>
  <si>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</si>
  <si>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</si>
  <si>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</si>
  <si>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</si>
  <si>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</si>
  <si>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</si>
  <si>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</si>
  <si>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</si>
  <si>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</si>
  <si>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</si>
  <si>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</si>
  <si>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</si>
  <si>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</si>
  <si>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</si>
  <si>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</si>
  <si>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</si>
  <si>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</si>
  <si>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</si>
  <si>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</si>
  <si>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</si>
  <si>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</si>
  <si>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</si>
  <si>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</si>
  <si>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</si>
  <si>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</si>
  <si>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</si>
  <si>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</si>
  <si>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</si>
  <si>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</si>
  <si>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</si>
  <si>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</si>
  <si>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</si>
  <si>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</si>
  <si>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</si>
  <si>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</si>
  <si>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</si>
  <si>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</si>
  <si>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</si>
  <si>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</si>
  <si>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</si>
  <si>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</si>
  <si>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</si>
  <si>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</si>
  <si>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</si>
  <si>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</si>
  <si>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</si>
  <si>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</si>
  <si>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</si>
  <si>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</si>
  <si>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</si>
  <si>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</si>
  <si>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</si>
  <si>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</si>
  <si>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</si>
  <si>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</si>
  <si>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</si>
  <si>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</si>
  <si>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</si>
  <si>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</si>
  <si>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</si>
  <si>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</si>
  <si>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</si>
  <si>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</si>
  <si>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</si>
  <si>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</si>
  <si>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</si>
  <si>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</si>
  <si>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</si>
  <si>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</si>
  <si>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</si>
  <si>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</si>
  <si>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</si>
  <si>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</si>
  <si>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</si>
  <si>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</si>
  <si>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</si>
  <si>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</si>
  <si>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</si>
  <si>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</si>
  <si>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</si>
  <si>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</si>
  <si>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</si>
  <si>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</si>
  <si>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</si>
  <si>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</si>
  <si>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</si>
  <si>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</si>
  <si>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</si>
  <si>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</si>
  <si>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</si>
  <si>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</si>
  <si>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</si>
  <si>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</si>
  <si>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</si>
  <si>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</si>
  <si>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</si>
  <si>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</si>
  <si>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</si>
  <si>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</si>
  <si>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</si>
  <si>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</si>
  <si>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</si>
  <si>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</si>
  <si>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</si>
  <si>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</si>
  <si>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</si>
  <si>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</si>
  <si>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</si>
  <si>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</si>
  <si>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</si>
  <si>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</si>
  <si>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</si>
  <si>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</si>
  <si>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</si>
  <si>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</si>
  <si>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</si>
  <si>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</si>
  <si>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</si>
  <si>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</si>
  <si>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</si>
  <si>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</si>
  <si>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</si>
  <si>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</si>
  <si>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</si>
  <si>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</si>
  <si>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</si>
  <si>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</si>
  <si>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</si>
  <si>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</si>
  <si>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</si>
  <si>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</si>
  <si>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</si>
  <si>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</si>
  <si>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</si>
  <si>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</si>
  <si>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</si>
  <si>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</si>
  <si>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</si>
  <si>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</si>
  <si>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</si>
  <si>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</si>
  <si>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</si>
  <si>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</si>
  <si>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</si>
  <si>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</si>
  <si>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</si>
  <si>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</si>
  <si>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</si>
  <si>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</si>
  <si>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</si>
  <si>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</si>
  <si>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</si>
  <si>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</si>
  <si>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</si>
  <si>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</si>
  <si>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</si>
  <si>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</si>
  <si>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</si>
  <si>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</si>
  <si>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</si>
  <si>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</si>
  <si>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</si>
  <si>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</si>
  <si>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</si>
  <si>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</si>
  <si>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</si>
  <si>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</si>
  <si>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</si>
  <si>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</si>
  <si>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</si>
  <si>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</si>
  <si>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</si>
  <si>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</si>
  <si>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</si>
  <si>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</si>
  <si>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</si>
  <si>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</si>
  <si>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</si>
  <si>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</si>
  <si>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</si>
  <si>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</si>
  <si>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</si>
  <si>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</si>
  <si>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</si>
  <si>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</si>
  <si>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</si>
  <si>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</si>
  <si>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</si>
  <si>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</si>
  <si>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</si>
  <si>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</si>
  <si>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</si>
  <si>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</si>
  <si>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</si>
  <si>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</si>
  <si>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</si>
  <si>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</si>
  <si>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</si>
  <si>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</si>
  <si>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</si>
  <si>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</si>
  <si>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</si>
  <si>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</si>
  <si>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</si>
  <si>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</si>
  <si>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</si>
  <si>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</si>
  <si>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</si>
  <si>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</si>
  <si>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</si>
  <si>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</si>
  <si>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</si>
  <si>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</si>
  <si>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</si>
  <si>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</si>
  <si>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</si>
  <si>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</si>
  <si>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</si>
  <si>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</si>
  <si>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</si>
  <si>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</si>
  <si>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</si>
  <si>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</si>
  <si>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</si>
  <si>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</si>
  <si>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</si>
  <si>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</si>
  <si>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</si>
  <si>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</si>
  <si>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</si>
  <si>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</si>
  <si>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</si>
  <si>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</si>
  <si>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</si>
  <si>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</si>
  <si>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</si>
  <si>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</si>
  <si>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</si>
  <si>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</si>
  <si>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</si>
  <si>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</si>
  <si>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</si>
  <si>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</si>
  <si>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</si>
  <si>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</si>
  <si>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</si>
  <si>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</si>
  <si>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</si>
  <si>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</si>
  <si>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</si>
  <si>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</si>
  <si>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</si>
  <si>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</si>
  <si>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</si>
  <si>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</si>
  <si>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</si>
  <si>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</si>
  <si>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</si>
  <si>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</si>
  <si>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</si>
  <si>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</si>
  <si>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</si>
  <si>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</si>
  <si>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</si>
  <si>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</si>
  <si>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</si>
  <si>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</si>
  <si>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</si>
  <si>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</si>
  <si>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</si>
  <si>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</si>
  <si>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</si>
  <si>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</si>
  <si>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</si>
  <si>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</si>
  <si>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</si>
  <si>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</si>
  <si>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</si>
  <si>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</si>
  <si>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</si>
  <si>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</si>
  <si>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</si>
  <si>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</si>
  <si>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</si>
  <si>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</si>
  <si>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</si>
  <si>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</si>
  <si>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</si>
  <si>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</si>
  <si>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</si>
  <si>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</si>
  <si>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</si>
  <si>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</si>
  <si>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</si>
  <si>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</si>
  <si>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</si>
  <si>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</si>
  <si>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</si>
  <si>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</si>
  <si>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</si>
  <si>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</si>
  <si>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</si>
  <si>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</si>
  <si>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</si>
  <si>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</si>
  <si>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</si>
  <si>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</si>
  <si>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</si>
  <si>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</si>
  <si>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</si>
  <si>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</si>
  <si>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</si>
  <si>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</si>
  <si>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</si>
  <si>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</si>
  <si>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</si>
  <si>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</si>
  <si>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</si>
  <si>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</si>
  <si>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</si>
  <si>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</si>
  <si>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</si>
  <si>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</si>
  <si>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</si>
  <si>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</si>
  <si>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</si>
  <si>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</si>
  <si>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</si>
  <si>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</si>
  <si>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</si>
  <si>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</si>
  <si>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</si>
  <si>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</si>
  <si>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</si>
  <si>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</si>
  <si>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</si>
  <si>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</si>
  <si>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</si>
  <si>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</si>
  <si>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</si>
  <si>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</si>
  <si>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</si>
  <si>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</si>
  <si>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</si>
  <si>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</si>
  <si>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</si>
  <si>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</si>
  <si>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</si>
  <si>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</si>
  <si>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</si>
  <si>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</si>
  <si>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</si>
  <si>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</si>
  <si>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</si>
  <si>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</si>
  <si>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</si>
  <si>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</si>
  <si>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</si>
  <si>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</si>
  <si>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</si>
  <si>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</si>
  <si>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</si>
  <si>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</si>
  <si>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</si>
  <si>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</si>
  <si>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</si>
  <si>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</si>
  <si>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</si>
  <si>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</si>
  <si>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</si>
  <si>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</si>
  <si>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</si>
  <si>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</si>
  <si>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</si>
  <si>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</si>
  <si>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</si>
  <si>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</si>
  <si>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</si>
  <si>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</si>
  <si>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</si>
  <si>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</si>
  <si>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</si>
  <si>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</si>
  <si>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</si>
  <si>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</si>
  <si>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</si>
  <si>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</si>
  <si>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</si>
  <si>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</si>
  <si>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</si>
  <si>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</si>
  <si>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</si>
  <si>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</si>
  <si>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</si>
  <si>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</si>
  <si>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</si>
  <si>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</si>
  <si>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</si>
  <si>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</si>
  <si>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</si>
  <si>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</si>
  <si>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</si>
  <si>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</si>
  <si>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</si>
  <si>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</si>
  <si>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</si>
  <si>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</si>
  <si>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</si>
  <si>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</si>
  <si>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</si>
  <si>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</si>
  <si>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</si>
  <si>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</si>
  <si>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</si>
  <si>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</si>
  <si>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</si>
  <si>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</si>
  <si>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</si>
  <si>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</si>
  <si>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</si>
  <si>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</si>
  <si>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</si>
  <si>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</si>
  <si>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</si>
  <si>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</si>
  <si>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</si>
  <si>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</si>
  <si>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</si>
  <si>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</si>
  <si>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</si>
  <si>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</si>
  <si>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</si>
  <si>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</si>
  <si>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</si>
  <si>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</si>
  <si>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</si>
  <si>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</si>
  <si>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</si>
  <si>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</si>
  <si>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</si>
  <si>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</si>
  <si>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</si>
  <si>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</si>
  <si>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</si>
  <si>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</si>
  <si>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</si>
  <si>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</si>
  <si>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</si>
  <si>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</si>
  <si>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</si>
  <si>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</si>
  <si>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</si>
  <si>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</si>
  <si>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</si>
  <si>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</si>
  <si>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</si>
  <si>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</si>
  <si>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</si>
  <si>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</si>
  <si>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</si>
  <si>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</si>
  <si>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</si>
  <si>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</si>
  <si>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</si>
  <si>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</si>
  <si>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</si>
  <si>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</si>
  <si>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</si>
  <si>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</si>
  <si>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</si>
  <si>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</si>
  <si>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</si>
  <si>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</si>
  <si>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</si>
  <si>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</si>
  <si>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</si>
  <si>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</si>
  <si>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</si>
  <si>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</si>
  <si>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</si>
  <si>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</si>
  <si>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</si>
  <si>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</si>
  <si>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</si>
  <si>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</si>
  <si>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</si>
  <si>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</si>
  <si>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</si>
  <si>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</si>
  <si>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</si>
  <si>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</si>
  <si>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</si>
  <si>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</si>
  <si>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</si>
  <si>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</si>
  <si>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</si>
  <si>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</si>
  <si>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</si>
  <si>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</si>
  <si>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</si>
  <si>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</si>
  <si>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</si>
  <si>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</si>
  <si>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</si>
  <si>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</si>
  <si>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</si>
  <si>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</si>
  <si>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</si>
  <si>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</si>
  <si>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</si>
  <si>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</si>
  <si>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</si>
  <si>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</si>
  <si>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</si>
  <si>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</si>
  <si>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</si>
  <si>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</si>
  <si>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</si>
  <si>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</si>
  <si>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</si>
  <si>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</si>
  <si>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</si>
  <si>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</si>
  <si>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</si>
  <si>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</si>
  <si>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</si>
  <si>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</si>
  <si>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</si>
  <si>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</si>
  <si>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</si>
  <si>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</si>
  <si>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</si>
  <si>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</si>
  <si>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</si>
  <si>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</si>
  <si>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</si>
  <si>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</si>
  <si>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</si>
  <si>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</si>
  <si>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</si>
  <si>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</si>
  <si>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</si>
  <si>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</si>
  <si>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</si>
  <si>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</si>
  <si>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</si>
  <si>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</si>
  <si>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</si>
  <si>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</si>
  <si>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</si>
  <si>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</si>
  <si>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</si>
  <si>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</si>
  <si>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</si>
  <si>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</si>
  <si>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</si>
  <si>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</si>
  <si>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</si>
  <si>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</si>
  <si>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</si>
  <si>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</si>
  <si>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</si>
  <si>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</si>
  <si>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</si>
  <si>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</si>
  <si>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</si>
  <si>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</si>
  <si>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</si>
  <si>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</si>
  <si>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</si>
  <si>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</si>
  <si>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</si>
  <si>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</si>
  <si>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</si>
  <si>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</si>
  <si>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</si>
  <si>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</si>
  <si>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</si>
  <si>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</si>
  <si>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</si>
  <si>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</si>
  <si>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</si>
  <si>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</si>
  <si>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</si>
  <si>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</si>
  <si>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</si>
  <si>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</si>
  <si>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</si>
  <si>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</si>
  <si>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</si>
  <si>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</si>
  <si>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</si>
  <si>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</si>
  <si>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</si>
  <si>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</si>
  <si>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</si>
  <si>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</si>
  <si>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</si>
  <si>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</si>
  <si>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</si>
  <si>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</si>
  <si>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</si>
  <si>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</si>
  <si>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</si>
  <si>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</si>
  <si>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</si>
  <si>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</si>
  <si>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</si>
  <si>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</si>
  <si>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</si>
  <si>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</si>
  <si>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</si>
  <si>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</si>
  <si>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</si>
  <si>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</si>
  <si>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</si>
  <si>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</si>
  <si>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</si>
  <si>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</si>
  <si>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</si>
  <si>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</si>
  <si>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</si>
  <si>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</si>
  <si>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</si>
  <si>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</si>
  <si>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</si>
  <si>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</si>
  <si>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</si>
  <si>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</si>
  <si>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</si>
  <si>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</si>
  <si>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</si>
  <si>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</si>
  <si>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</si>
  <si>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</si>
  <si>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</si>
  <si>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</si>
  <si>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</si>
  <si>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</si>
  <si>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</si>
  <si>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</si>
  <si>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</si>
  <si>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</si>
  <si>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</si>
  <si>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</si>
  <si>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</si>
  <si>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</si>
  <si>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</si>
  <si>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</si>
  <si>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</si>
  <si>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</si>
  <si>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</si>
  <si>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</si>
  <si>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</si>
  <si>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</si>
  <si>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</si>
  <si>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</si>
  <si>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</si>
  <si>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</si>
  <si>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</si>
  <si>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</si>
  <si>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</si>
  <si>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</si>
  <si>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</si>
  <si>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</si>
  <si>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</si>
  <si>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</si>
  <si>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</si>
  <si>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</si>
  <si>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</si>
  <si>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</si>
  <si>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</si>
  <si>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</si>
  <si>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</si>
  <si>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</si>
  <si>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</si>
  <si>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</si>
  <si>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</si>
  <si>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</si>
  <si>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</si>
  <si>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</si>
  <si>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</si>
  <si>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</si>
  <si>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</si>
  <si>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</si>
  <si>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</si>
  <si>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</si>
  <si>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</si>
  <si>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</si>
  <si>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</si>
  <si>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</si>
  <si>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</si>
  <si>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</si>
  <si>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</si>
  <si>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</si>
  <si>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</si>
  <si>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</si>
  <si>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</si>
  <si>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</si>
  <si>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</si>
  <si>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</si>
  <si>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</si>
  <si>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</si>
  <si>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</si>
  <si>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</si>
  <si>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</si>
  <si>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</si>
  <si>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</si>
  <si>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</si>
  <si>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</si>
  <si>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</si>
  <si>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</si>
  <si>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</si>
  <si>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</si>
  <si>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</si>
  <si>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</si>
  <si>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</si>
  <si>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</si>
  <si>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</si>
  <si>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</si>
  <si>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</si>
  <si>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</si>
  <si>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</si>
  <si>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</si>
  <si>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</si>
  <si>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</si>
  <si>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</si>
  <si>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</si>
  <si>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</si>
  <si>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</si>
  <si>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</si>
  <si>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</si>
  <si>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</si>
  <si>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</si>
  <si>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</si>
  <si>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</si>
  <si>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</si>
  <si>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</si>
  <si>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</si>
  <si>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</si>
  <si>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</si>
  <si>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</si>
  <si>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</si>
  <si>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</si>
  <si>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</si>
  <si>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</si>
  <si>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</si>
  <si>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</si>
  <si>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</si>
  <si>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</si>
  <si>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</si>
  <si>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</si>
  <si>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</si>
  <si>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</si>
  <si>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</si>
  <si>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</si>
  <si>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</si>
  <si>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</si>
  <si>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</si>
  <si>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</si>
  <si>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</si>
  <si>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</si>
  <si>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</si>
  <si>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</si>
  <si>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</si>
  <si>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</si>
  <si>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</si>
  <si>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</si>
  <si>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</si>
  <si>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</si>
  <si>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</si>
  <si>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</si>
  <si>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</si>
  <si>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</si>
  <si>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</si>
  <si>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</si>
  <si>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</si>
  <si>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</si>
  <si>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</si>
  <si>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</si>
  <si>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</si>
  <si>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</si>
  <si>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</si>
  <si>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</si>
  <si>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</si>
  <si>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</si>
  <si>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</si>
  <si>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</si>
  <si>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</si>
  <si>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</si>
  <si>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</si>
  <si>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</si>
  <si>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</si>
  <si>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</si>
  <si>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</si>
  <si>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</si>
  <si>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</si>
  <si>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</si>
  <si>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</si>
  <si>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</si>
  <si>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</si>
  <si>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</si>
  <si>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</si>
  <si>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</si>
  <si>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</si>
  <si>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</si>
  <si>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</si>
  <si>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</si>
  <si>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</si>
  <si>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</si>
  <si>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</si>
  <si>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</si>
  <si>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</si>
  <si>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</si>
  <si>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</si>
  <si>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</si>
  <si>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</si>
  <si>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</si>
  <si>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</si>
  <si>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</si>
  <si>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</si>
  <si>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</si>
  <si>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</si>
  <si>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</si>
  <si>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</si>
  <si>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</si>
  <si>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</si>
  <si>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</si>
  <si>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</si>
  <si>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</si>
  <si>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</si>
  <si>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</si>
  <si>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</si>
  <si>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</si>
  <si>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</si>
  <si>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</si>
  <si>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</si>
  <si>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</si>
  <si>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</si>
  <si>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</si>
  <si>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</si>
  <si>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</si>
  <si>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</si>
  <si>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</si>
  <si>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</si>
  <si>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</si>
  <si>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</si>
  <si>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</si>
  <si>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</si>
  <si>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</si>
  <si>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</si>
  <si>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</si>
  <si>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</si>
  <si>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</si>
  <si>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</si>
  <si>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</si>
  <si>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</si>
  <si>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</si>
  <si>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</si>
  <si>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</si>
  <si>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</si>
  <si>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</si>
  <si>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</si>
  <si>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</si>
  <si>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</si>
  <si>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</si>
  <si>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</si>
  <si>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</si>
  <si>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</si>
  <si>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</si>
  <si>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</si>
  <si>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</si>
  <si>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</si>
  <si>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</si>
  <si>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</si>
  <si>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</si>
  <si>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</si>
  <si>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</si>
  <si>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</si>
  <si>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</si>
  <si>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</si>
  <si>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</si>
  <si>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</si>
  <si>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</si>
  <si>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</si>
  <si>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</si>
  <si>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</si>
  <si>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</si>
  <si>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</si>
  <si>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</si>
  <si>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</si>
  <si>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</si>
  <si>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</si>
  <si>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</si>
  <si>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</si>
  <si>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</si>
  <si>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</si>
  <si>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</si>
  <si>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</si>
  <si>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</si>
  <si>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</si>
  <si>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</si>
  <si>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</si>
  <si>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</si>
  <si>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</si>
  <si>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</si>
  <si>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</si>
  <si>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</si>
  <si>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</si>
  <si>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</si>
  <si>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</si>
  <si>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</si>
  <si>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</si>
  <si>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</si>
  <si>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</si>
  <si>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</si>
  <si>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</si>
  <si>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</si>
  <si>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</si>
  <si>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</si>
  <si>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</si>
  <si>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</si>
  <si>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</si>
  <si>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</si>
  <si>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</si>
  <si>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</si>
  <si>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</si>
  <si>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</si>
  <si>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</si>
  <si>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</si>
  <si>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</si>
  <si>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</si>
  <si>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</si>
  <si>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</si>
  <si>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</si>
  <si>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</si>
  <si>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</si>
  <si>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</si>
  <si>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</si>
  <si>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</si>
  <si>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</si>
  <si>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</si>
  <si>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</si>
  <si>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</si>
  <si>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</si>
  <si>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</si>
  <si>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</si>
  <si>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</si>
  <si>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</si>
  <si>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</si>
  <si>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</si>
  <si>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</si>
  <si>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</si>
  <si>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</si>
  <si>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</si>
  <si>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</si>
  <si>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</si>
  <si>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</si>
  <si>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</si>
  <si>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</si>
  <si>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</si>
  <si>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</si>
  <si>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</si>
  <si>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</si>
  <si>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</si>
  <si>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</si>
  <si>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</si>
  <si>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</si>
  <si>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</si>
  <si>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</si>
  <si>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</si>
  <si>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</si>
  <si>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</si>
  <si>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</si>
  <si>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</si>
  <si>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</si>
  <si>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</si>
  <si>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</si>
  <si>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</si>
  <si>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</si>
  <si>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</si>
  <si>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</si>
  <si>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</si>
  <si>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</si>
  <si>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</si>
  <si>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</si>
  <si>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</si>
  <si>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</si>
  <si>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</si>
  <si>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</si>
  <si>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</si>
  <si>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</si>
  <si>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</si>
  <si>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</si>
  <si>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</si>
  <si>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</si>
  <si>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</si>
  <si>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</si>
  <si>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</si>
  <si>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</si>
  <si>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</si>
  <si>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</si>
  <si>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</si>
  <si>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</si>
  <si>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</si>
  <si>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</si>
  <si>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</si>
  <si>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</si>
  <si>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</si>
  <si>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</si>
  <si>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</si>
  <si>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</si>
  <si>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</si>
  <si>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</si>
  <si>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</si>
  <si>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</si>
  <si>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</si>
  <si>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</si>
  <si>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</si>
  <si>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</si>
  <si>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</si>
  <si>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</si>
  <si>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</si>
  <si>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</si>
  <si>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</si>
  <si>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</si>
  <si>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</si>
  <si>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</si>
  <si>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</si>
  <si>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</si>
  <si>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</si>
  <si>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</si>
  <si>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</si>
  <si>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</si>
  <si>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</si>
  <si>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</si>
  <si>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</si>
  <si>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</si>
  <si>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</si>
  <si>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</si>
  <si>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</si>
  <si>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</si>
  <si>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</si>
  <si>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</si>
  <si>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</si>
  <si>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</si>
  <si>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</si>
  <si>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</si>
  <si>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</si>
  <si>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</si>
  <si>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</si>
  <si>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</si>
  <si>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</si>
  <si>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</si>
  <si>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</si>
  <si>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</si>
  <si>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</si>
  <si>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</si>
  <si>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</si>
  <si>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</si>
  <si>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</si>
  <si>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</si>
  <si>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</si>
  <si>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</si>
  <si>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</si>
  <si>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</si>
  <si>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</si>
  <si>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</si>
  <si>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</si>
  <si>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</si>
  <si>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</si>
  <si>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</si>
  <si>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</si>
  <si>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</si>
  <si>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</si>
  <si>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</si>
  <si>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</si>
  <si>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</si>
  <si>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</si>
  <si>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</si>
  <si>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</si>
  <si>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</si>
  <si>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</si>
  <si>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</si>
  <si>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</si>
  <si>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</si>
  <si>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</si>
  <si>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</si>
  <si>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</si>
  <si>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</si>
  <si>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</si>
  <si>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</si>
  <si>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</si>
  <si>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</si>
  <si>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</si>
  <si>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</si>
  <si>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</si>
  <si>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</si>
  <si>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</si>
  <si>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</si>
  <si>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</si>
  <si>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</si>
  <si>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</si>
  <si>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</si>
  <si>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</si>
  <si>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</si>
  <si>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</si>
  <si>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</si>
  <si>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</si>
  <si>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</si>
  <si>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</si>
  <si>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</si>
  <si>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</si>
  <si>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</si>
  <si>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</si>
  <si>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</si>
  <si>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</si>
  <si>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</si>
  <si>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</si>
  <si>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</si>
  <si>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</si>
  <si>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</si>
  <si>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</si>
  <si>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</si>
  <si>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</si>
  <si>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</si>
  <si>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</si>
  <si>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</si>
  <si>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</si>
  <si>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</si>
  <si>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</si>
  <si>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</si>
  <si>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</si>
  <si>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</si>
  <si>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</si>
  <si>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</si>
  <si>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</si>
  <si>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</si>
  <si>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</si>
  <si>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</si>
  <si>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</si>
  <si>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</si>
  <si>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</si>
  <si>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</si>
  <si>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</si>
  <si>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</si>
  <si>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</si>
  <si>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</si>
  <si>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</si>
  <si>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</si>
  <si>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</si>
  <si>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</si>
  <si>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</si>
  <si>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</si>
  <si>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</si>
  <si>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</si>
  <si>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</si>
  <si>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</si>
  <si>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</si>
  <si>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</si>
  <si>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</si>
  <si>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</si>
  <si>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</si>
  <si>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</si>
  <si>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</si>
  <si>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</si>
  <si>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</si>
  <si>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</si>
  <si>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</si>
  <si>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</si>
  <si>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</si>
  <si>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</si>
  <si>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</si>
  <si>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</si>
  <si>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</si>
  <si>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</si>
  <si>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</si>
  <si>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</si>
  <si>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</si>
  <si>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</si>
  <si>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</si>
  <si>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</si>
  <si>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</si>
  <si>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</si>
  <si>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</si>
  <si>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</si>
  <si>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</si>
  <si>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</si>
  <si>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</si>
  <si>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</si>
  <si>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</si>
  <si>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</si>
  <si>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</si>
  <si>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</si>
  <si>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</si>
  <si>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</si>
  <si>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</si>
  <si>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</si>
  <si>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</si>
  <si>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</si>
  <si>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</si>
  <si>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</si>
  <si>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</si>
  <si>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</si>
  <si>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</si>
  <si>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</si>
  <si>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</si>
  <si>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</si>
  <si>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</si>
  <si>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</si>
  <si>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</si>
  <si>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</si>
  <si>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</si>
  <si>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</si>
  <si>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</si>
  <si>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</si>
  <si>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</si>
  <si>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</si>
  <si>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</si>
  <si>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</si>
  <si>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</si>
  <si>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</si>
  <si>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</si>
  <si>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</si>
  <si>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</si>
  <si>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</si>
  <si>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</si>
  <si>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</si>
  <si>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</si>
  <si>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</si>
  <si>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</si>
  <si>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</si>
  <si>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</si>
  <si>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</si>
  <si>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</si>
  <si>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</si>
  <si>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</si>
  <si>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</si>
  <si>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</si>
  <si>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</si>
  <si>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</si>
  <si>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</si>
  <si>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</si>
  <si>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</si>
  <si>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</si>
  <si>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</si>
  <si>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</si>
  <si>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</si>
  <si>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</si>
  <si>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</si>
  <si>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</si>
  <si>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</si>
  <si>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</si>
  <si>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</si>
  <si>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</si>
  <si>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</si>
  <si>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</si>
  <si>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</si>
  <si>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</si>
  <si>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</si>
  <si>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</si>
  <si>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</si>
  <si>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</si>
  <si>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</si>
  <si>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</si>
  <si>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</si>
  <si>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</si>
  <si>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</si>
  <si>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</si>
  <si>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</si>
  <si>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</si>
  <si>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</si>
  <si>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</si>
  <si>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</si>
  <si>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</si>
  <si>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</si>
  <si>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</si>
  <si>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</si>
  <si>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</si>
  <si>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</si>
  <si>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</si>
  <si>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</si>
  <si>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</si>
  <si>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</si>
  <si>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</si>
  <si>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</si>
  <si>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</si>
  <si>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</si>
  <si>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</si>
  <si>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</si>
  <si>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</si>
  <si>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</si>
  <si>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</si>
  <si>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</si>
  <si>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</si>
  <si>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</si>
  <si>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</si>
  <si>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</si>
  <si>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</si>
  <si>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</si>
  <si>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</si>
  <si>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</si>
  <si>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</si>
  <si>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</si>
  <si>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</si>
  <si>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</si>
  <si>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</si>
  <si>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</si>
  <si>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</si>
  <si>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</si>
  <si>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</si>
  <si>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</si>
  <si>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</si>
  <si>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</si>
  <si>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</si>
  <si>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</si>
  <si>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</si>
  <si>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</si>
  <si>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</si>
  <si>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</si>
  <si>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</si>
  <si>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</si>
  <si>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</si>
  <si>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</si>
  <si>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</si>
  <si>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</si>
  <si>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</si>
  <si>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</si>
  <si>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</si>
  <si>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</si>
  <si>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</si>
  <si>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</si>
  <si>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</si>
  <si>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</si>
  <si>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</si>
  <si>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</si>
  <si>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</si>
  <si>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</si>
  <si>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</si>
  <si>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</si>
  <si>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</si>
  <si>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</si>
  <si>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</si>
  <si>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</si>
  <si>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</si>
  <si>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</si>
  <si>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</si>
  <si>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</si>
  <si>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</si>
  <si>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</si>
  <si>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</si>
  <si>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</si>
  <si>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</si>
  <si>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</si>
  <si>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</si>
  <si>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</si>
  <si>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</si>
  <si>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</si>
  <si>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</si>
  <si>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</si>
  <si>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</si>
  <si>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</si>
  <si>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</si>
  <si>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</si>
  <si>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</si>
  <si>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</si>
  <si>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</si>
  <si>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</si>
  <si>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</si>
  <si>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</si>
  <si>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</si>
  <si>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</si>
  <si>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</si>
  <si>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</si>
  <si>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</si>
  <si>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</si>
  <si>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</si>
  <si>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</si>
  <si>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</si>
  <si>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</si>
  <si>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</si>
  <si>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</si>
  <si>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</si>
  <si>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</si>
  <si>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</si>
  <si>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</si>
  <si>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</si>
  <si>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</si>
  <si>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</si>
  <si>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</si>
  <si>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</si>
  <si>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</si>
  <si>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</si>
  <si>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</si>
  <si>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</si>
  <si>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</si>
  <si>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</si>
  <si>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</si>
  <si>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</si>
  <si>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</si>
  <si>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</si>
  <si>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</si>
  <si>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</si>
  <si>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</si>
  <si>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</si>
  <si>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</si>
  <si>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</si>
  <si>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</si>
  <si>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</si>
  <si>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</si>
  <si>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</si>
  <si>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</si>
  <si>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</si>
  <si>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</si>
  <si>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</si>
  <si>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</si>
  <si>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</si>
  <si>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</si>
  <si>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</si>
  <si>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</si>
  <si>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</si>
  <si>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</si>
  <si>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</si>
  <si>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</si>
  <si>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</si>
  <si>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</si>
  <si>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</si>
  <si>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</si>
  <si>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</si>
  <si>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</si>
  <si>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</si>
  <si>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</si>
  <si>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</si>
  <si>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</si>
  <si>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</si>
  <si>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</si>
  <si>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</si>
  <si>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</si>
  <si>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</si>
  <si>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</si>
  <si>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</si>
  <si>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</si>
  <si>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</si>
  <si>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</si>
  <si>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</si>
  <si>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</si>
  <si>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</si>
  <si>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</si>
  <si>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</si>
  <si>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</si>
  <si>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</si>
  <si>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</si>
  <si>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</si>
  <si>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</si>
  <si>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</si>
  <si>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</si>
  <si>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</si>
  <si>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</si>
  <si>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</si>
  <si>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</si>
  <si>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</si>
  <si>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</si>
  <si>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</si>
  <si>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</si>
  <si>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</si>
  <si>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</si>
  <si>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</si>
  <si>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</si>
  <si>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</si>
  <si>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</si>
  <si>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</si>
  <si>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</si>
  <si>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</si>
  <si>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</si>
  <si>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</si>
  <si>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</si>
  <si>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</si>
  <si>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</si>
  <si>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</si>
  <si>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</si>
  <si>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</si>
  <si>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</si>
  <si>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</si>
  <si>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</si>
  <si>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</si>
  <si>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</si>
  <si>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</si>
  <si>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</si>
  <si>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</si>
  <si>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</si>
  <si>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</si>
  <si>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</si>
  <si>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</si>
  <si>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</si>
  <si>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</si>
  <si>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</si>
  <si>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</si>
  <si>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</si>
  <si>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</si>
  <si>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</si>
  <si>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</si>
  <si>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</si>
  <si>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</si>
  <si>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</si>
  <si>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</si>
  <si>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</si>
  <si>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</si>
  <si>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</si>
  <si>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</si>
  <si>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</si>
  <si>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</si>
  <si>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</si>
  <si>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</si>
  <si>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</si>
  <si>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</si>
  <si>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</si>
  <si>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</si>
  <si>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</si>
  <si>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</si>
  <si>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</si>
  <si>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</si>
  <si>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</si>
  <si>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</si>
  <si>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</si>
  <si>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</si>
  <si>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</si>
  <si>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</si>
  <si>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</si>
  <si>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</si>
  <si>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</si>
  <si>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</si>
  <si>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</si>
  <si>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</si>
  <si>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</si>
  <si>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</si>
  <si>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</si>
  <si>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</si>
  <si>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</si>
  <si>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</si>
  <si>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</si>
  <si>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</si>
  <si>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</si>
  <si>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</si>
  <si>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</si>
  <si>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</si>
  <si>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</si>
  <si>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</si>
  <si>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</si>
  <si>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</si>
  <si>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</si>
  <si>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</si>
  <si>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</si>
  <si>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</si>
  <si>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</si>
  <si>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</si>
  <si>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</si>
  <si>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</si>
  <si>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</si>
  <si>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</si>
  <si>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</si>
  <si>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</si>
  <si>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</si>
  <si>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</si>
  <si>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</si>
  <si>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</si>
  <si>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</si>
  <si>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</si>
  <si>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</si>
  <si>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</si>
  <si>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</si>
  <si>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</si>
  <si>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</si>
  <si>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</si>
  <si>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</si>
  <si>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</si>
  <si>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</si>
  <si>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</si>
  <si>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</si>
  <si>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</si>
  <si>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</si>
  <si>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</si>
  <si>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</si>
  <si>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</si>
  <si>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</si>
  <si>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</si>
  <si>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</si>
  <si>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</si>
  <si>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</si>
  <si>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</si>
  <si>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</si>
  <si>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</si>
  <si>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</si>
  <si>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</si>
  <si>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</si>
  <si>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</si>
  <si>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</si>
  <si>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</si>
  <si>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</si>
  <si>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</si>
  <si>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</si>
  <si>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</si>
  <si>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</si>
  <si>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</si>
  <si>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</si>
  <si>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</si>
  <si>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</si>
  <si>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</si>
  <si>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</si>
  <si>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</si>
  <si>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</si>
  <si>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</si>
  <si>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</si>
  <si>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</si>
  <si>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</si>
  <si>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</si>
  <si>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</si>
  <si>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</si>
  <si>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</si>
  <si>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</si>
  <si>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</si>
  <si>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</si>
  <si>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</si>
  <si>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</si>
  <si>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</si>
  <si>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</si>
  <si>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</si>
  <si>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</si>
  <si>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</si>
  <si>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</si>
  <si>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</si>
  <si>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</si>
  <si>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</si>
  <si>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</si>
  <si>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</si>
  <si>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</si>
  <si>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</si>
  <si>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</si>
  <si>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</si>
  <si>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</si>
  <si>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</si>
  <si>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</si>
  <si>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</si>
  <si>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</si>
  <si>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</si>
  <si>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</si>
  <si>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</si>
  <si>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</si>
  <si>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</si>
  <si>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</si>
  <si>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</si>
  <si>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</si>
  <si>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</si>
  <si>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</si>
  <si>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</si>
  <si>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</si>
  <si>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</si>
  <si>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</si>
  <si>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</si>
  <si>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</si>
  <si>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</si>
  <si>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</si>
  <si>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</si>
  <si>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</si>
  <si>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</si>
  <si>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</si>
  <si>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</si>
  <si>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</si>
  <si>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</si>
  <si>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</si>
  <si>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</si>
  <si>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</si>
  <si>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</si>
  <si>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</si>
  <si>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</si>
  <si>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</si>
  <si>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</si>
  <si>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</si>
  <si>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</si>
  <si>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</si>
  <si>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</si>
  <si>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</si>
  <si>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</si>
  <si>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</si>
  <si>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</si>
  <si>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</si>
  <si>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</si>
  <si>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</si>
  <si>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</si>
  <si>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</si>
  <si>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</si>
  <si>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</si>
  <si>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</si>
  <si>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</si>
  <si>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</si>
  <si>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</si>
  <si>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</si>
  <si>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</si>
  <si>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</si>
  <si>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</si>
  <si>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</si>
  <si>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</si>
  <si>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</si>
  <si>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</si>
  <si>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</si>
  <si>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</si>
  <si>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</si>
  <si>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</si>
  <si>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</si>
  <si>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</si>
  <si>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</si>
  <si>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</si>
  <si>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</si>
  <si>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</si>
  <si>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</si>
  <si>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</si>
  <si>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</si>
  <si>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</si>
  <si>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</si>
  <si>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</si>
  <si>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</si>
  <si>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</si>
  <si>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</si>
  <si>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</si>
  <si>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</si>
  <si>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</si>
  <si>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</si>
  <si>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</si>
  <si>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</si>
  <si>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</si>
  <si>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</si>
  <si>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</si>
  <si>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</si>
  <si>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</si>
  <si>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</si>
  <si>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</si>
  <si>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</si>
  <si>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</si>
  <si>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</si>
  <si>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</si>
  <si>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</si>
  <si>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</si>
  <si>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</si>
  <si>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</si>
  <si>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</si>
  <si>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</si>
  <si>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</si>
  <si>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</si>
  <si>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</si>
  <si>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</si>
  <si>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</si>
  <si>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</si>
  <si>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</si>
  <si>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</si>
  <si>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</si>
  <si>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</si>
  <si>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</si>
  <si>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</si>
  <si>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</si>
  <si>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</si>
  <si>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</si>
  <si>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</si>
  <si>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</si>
  <si>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</si>
  <si>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</si>
  <si>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</si>
  <si>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</si>
  <si>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</si>
  <si>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</si>
  <si>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</si>
  <si>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</si>
  <si>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</si>
  <si>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</si>
  <si>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</si>
  <si>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</si>
  <si>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</si>
  <si>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</si>
  <si>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</si>
  <si>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</si>
  <si>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</si>
  <si>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</si>
  <si>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</si>
  <si>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</si>
  <si>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</si>
  <si>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</si>
  <si>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</si>
  <si>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</si>
  <si>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</si>
  <si>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</si>
  <si>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</si>
  <si>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</si>
  <si>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</si>
  <si>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</si>
  <si>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</si>
  <si>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</si>
  <si>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</si>
  <si>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</si>
  <si>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</si>
  <si>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</si>
  <si>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</si>
  <si>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</si>
  <si>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</si>
  <si>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</si>
  <si>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</si>
  <si>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</si>
  <si>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</si>
  <si>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</si>
  <si>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</si>
  <si>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</si>
  <si>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</si>
  <si>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</si>
  <si>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</si>
  <si>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</si>
  <si>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</si>
  <si>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</si>
  <si>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</si>
  <si>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</si>
  <si>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</si>
  <si>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</si>
  <si>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</si>
  <si>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</si>
  <si>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</si>
  <si>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</si>
  <si>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</si>
  <si>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</si>
  <si>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</si>
  <si>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</si>
  <si>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</si>
  <si>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</si>
  <si>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</si>
  <si>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</si>
  <si>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</si>
  <si>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</si>
  <si>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</si>
  <si>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</si>
  <si>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</si>
  <si>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</si>
  <si>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</si>
  <si>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</si>
  <si>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</si>
  <si>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</si>
  <si>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</si>
  <si>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</si>
  <si>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</si>
  <si>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</si>
  <si>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</si>
  <si>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</si>
  <si>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</si>
  <si>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</si>
  <si>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</si>
  <si>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</si>
  <si>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</si>
  <si>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</si>
  <si>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</si>
  <si>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</si>
  <si>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</si>
  <si>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</si>
  <si>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</si>
  <si>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</si>
  <si>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</si>
  <si>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</si>
  <si>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</si>
  <si>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</si>
  <si>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</si>
  <si>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</si>
  <si>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</si>
  <si>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</si>
  <si>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</si>
  <si>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</si>
  <si>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</si>
  <si>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</si>
  <si>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</si>
  <si>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</si>
  <si>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</si>
  <si>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</si>
  <si>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</si>
  <si>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</si>
  <si>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</si>
  <si>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</si>
  <si>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</si>
  <si>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</si>
  <si>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</si>
  <si>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</si>
  <si>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</si>
  <si>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</si>
  <si>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</si>
  <si>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</si>
  <si>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</si>
  <si>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</si>
  <si>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</si>
  <si>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</si>
  <si>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</si>
  <si>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</si>
  <si>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</si>
  <si>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</si>
  <si>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</si>
  <si>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</si>
  <si>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</si>
  <si>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</si>
  <si>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</si>
  <si>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</si>
  <si>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</si>
  <si>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</si>
  <si>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</si>
  <si>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</si>
  <si>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</si>
  <si>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</si>
  <si>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</si>
  <si>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</si>
  <si>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</si>
  <si>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</si>
  <si>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</si>
  <si>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</si>
  <si>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</si>
  <si>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</si>
  <si>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</si>
  <si>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</si>
  <si>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</si>
  <si>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</si>
  <si>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</si>
  <si>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</si>
  <si>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</si>
  <si>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</si>
  <si>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</si>
  <si>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</si>
  <si>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</si>
  <si>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</si>
  <si>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</si>
  <si>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</si>
  <si>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</si>
  <si>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</si>
  <si>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</si>
  <si>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</si>
  <si>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</si>
  <si>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</si>
  <si>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</si>
  <si>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</si>
  <si>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</si>
  <si>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</si>
  <si>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</si>
  <si>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</si>
  <si>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</si>
  <si>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</si>
  <si>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</si>
  <si>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</si>
  <si>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</si>
  <si>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</si>
  <si>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</si>
  <si>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</si>
  <si>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</si>
  <si>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</si>
  <si>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</si>
  <si>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</si>
  <si>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</si>
  <si>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</si>
  <si>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</si>
  <si>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</si>
  <si>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</si>
  <si>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</si>
  <si>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</si>
  <si>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</si>
  <si>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</si>
  <si>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</si>
  <si>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</si>
  <si>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</si>
  <si>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</si>
  <si>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</si>
  <si>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</si>
  <si>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</si>
  <si>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</si>
  <si>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</si>
  <si>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</si>
  <si>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</si>
  <si>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</si>
  <si>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</si>
  <si>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</si>
  <si>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</si>
  <si>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</si>
  <si>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</si>
  <si>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</si>
  <si>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</si>
  <si>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</si>
  <si>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</si>
  <si>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</si>
  <si>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</si>
  <si>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</si>
  <si>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</si>
  <si>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</si>
  <si>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</si>
  <si>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</si>
  <si>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</si>
  <si>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</si>
  <si>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</si>
  <si>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</si>
  <si>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</si>
  <si>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</si>
  <si>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</si>
  <si>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</si>
  <si>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</si>
  <si>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</si>
  <si>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</si>
  <si>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</si>
  <si>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</si>
  <si>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</si>
  <si>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</si>
  <si>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</si>
  <si>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</si>
  <si>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</si>
  <si>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</si>
  <si>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</si>
  <si>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</si>
  <si>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</si>
  <si>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</si>
  <si>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</si>
  <si>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</si>
  <si>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</si>
  <si>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</si>
  <si>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</si>
  <si>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</si>
  <si>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</si>
  <si>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</si>
  <si>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</si>
  <si>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</si>
  <si>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</si>
  <si>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</si>
  <si>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</si>
  <si>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</si>
  <si>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</si>
  <si>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</si>
  <si>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</si>
  <si>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</si>
  <si>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</si>
  <si>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</si>
  <si>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</si>
  <si>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</si>
  <si>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</si>
  <si>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</si>
  <si>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</si>
  <si>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</si>
  <si>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</si>
  <si>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</si>
  <si>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</si>
  <si>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</si>
  <si>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</si>
  <si>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</si>
  <si>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</si>
  <si>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</si>
  <si>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</si>
  <si>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</si>
  <si>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</si>
  <si>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</si>
  <si>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</si>
  <si>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</si>
  <si>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</si>
  <si>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</si>
  <si>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</si>
  <si>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</si>
  <si>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</si>
  <si>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</si>
  <si>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</si>
  <si>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</si>
  <si>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</si>
  <si>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</si>
  <si>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</si>
  <si>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</si>
  <si>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</si>
  <si>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</si>
  <si>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</si>
  <si>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</si>
  <si>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</si>
  <si>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</si>
  <si>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</si>
  <si>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</si>
  <si>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</si>
  <si>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</si>
  <si>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</si>
  <si>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</si>
  <si>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</si>
  <si>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</si>
  <si>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</si>
  <si>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</si>
  <si>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</si>
  <si>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</si>
  <si>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</si>
  <si>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</si>
  <si>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</si>
  <si>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</si>
  <si>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</si>
  <si>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</si>
  <si>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</si>
  <si>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</si>
  <si>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</si>
  <si>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</si>
  <si>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</si>
  <si>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</si>
  <si>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</si>
  <si>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</si>
  <si>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</si>
  <si>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</si>
  <si>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</si>
  <si>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</si>
  <si>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</si>
  <si>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</si>
  <si>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</si>
  <si>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</si>
  <si>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</si>
  <si>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</si>
  <si>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</si>
  <si>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</si>
  <si>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</si>
  <si>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</si>
  <si>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</si>
  <si>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</si>
  <si>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</si>
  <si>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</si>
  <si>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</si>
  <si>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</si>
  <si>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</si>
  <si>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</si>
  <si>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</si>
  <si>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</si>
  <si>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</si>
  <si>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</si>
  <si>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</si>
  <si>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</si>
  <si>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</si>
  <si>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</si>
  <si>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</si>
  <si>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</si>
  <si>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</si>
  <si>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</si>
  <si>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</si>
  <si>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</si>
  <si>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</si>
  <si>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</si>
  <si>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</si>
  <si>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</si>
  <si>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</si>
  <si>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</si>
  <si>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</si>
  <si>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</si>
  <si>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</si>
  <si>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</si>
  <si>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</si>
  <si>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</si>
  <si>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</si>
  <si>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</si>
  <si>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</si>
  <si>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</si>
  <si>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</si>
  <si>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</si>
  <si>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</si>
  <si>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</si>
  <si>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</si>
  <si>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</si>
  <si>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</si>
  <si>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</si>
  <si>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</si>
  <si>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</si>
  <si>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</si>
  <si>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</si>
  <si>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</si>
  <si>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</si>
  <si>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</si>
  <si>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</si>
  <si>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</si>
  <si>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</si>
  <si>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</si>
  <si>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</si>
  <si>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</si>
  <si>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</si>
  <si>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</si>
  <si>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</si>
  <si>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</si>
  <si>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</si>
  <si>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</si>
  <si>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</si>
  <si>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</si>
  <si>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</si>
  <si>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</si>
  <si>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</si>
  <si>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</si>
  <si>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</si>
  <si>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</si>
  <si>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</si>
  <si>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</si>
  <si>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</si>
  <si>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</si>
  <si>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</si>
  <si>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</si>
  <si>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</si>
  <si>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</si>
  <si>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</si>
  <si>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</si>
  <si>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</si>
  <si>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</si>
  <si>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</si>
  <si>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</si>
  <si>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</si>
  <si>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</si>
  <si>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</si>
  <si>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</si>
  <si>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</si>
  <si>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</si>
  <si>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</si>
  <si>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</si>
  <si>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</si>
  <si>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</si>
  <si>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</si>
  <si>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</si>
  <si>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</si>
  <si>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</si>
  <si>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</si>
  <si>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</si>
  <si>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</si>
  <si>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</si>
  <si>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</si>
  <si>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</si>
  <si>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</si>
  <si>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</si>
  <si>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</si>
  <si>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</si>
  <si>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</si>
  <si>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</si>
  <si>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</si>
  <si>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</si>
  <si>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</si>
  <si>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</si>
  <si>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</si>
  <si>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</si>
  <si>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</si>
  <si>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</si>
  <si>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</si>
  <si>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</si>
  <si>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</si>
  <si>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</si>
  <si>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</si>
  <si>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</si>
  <si>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</si>
  <si>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</si>
  <si>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</si>
  <si>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</si>
  <si>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</si>
  <si>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</si>
  <si>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</si>
  <si>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</si>
  <si>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</si>
  <si>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</si>
  <si>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</si>
  <si>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</si>
  <si>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</si>
  <si>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</si>
  <si>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</si>
  <si>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</si>
  <si>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</si>
  <si>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</si>
  <si>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</si>
  <si>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</si>
  <si>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</si>
  <si>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</si>
  <si>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</si>
  <si>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</si>
  <si>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</si>
  <si>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</si>
  <si>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</si>
  <si>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</si>
  <si>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</si>
  <si>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</si>
  <si>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</si>
  <si>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</si>
  <si>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</si>
  <si>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</si>
  <si>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</si>
  <si>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</si>
  <si>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</si>
  <si>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</si>
  <si>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</si>
  <si>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</si>
  <si>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</si>
  <si>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</si>
  <si>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</si>
  <si>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</si>
  <si>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</si>
  <si>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</si>
  <si>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</si>
  <si>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</si>
  <si>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</si>
  <si>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</si>
  <si>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</si>
  <si>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</si>
  <si>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</si>
  <si>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</si>
  <si>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</si>
  <si>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</si>
  <si>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</si>
  <si>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</si>
  <si>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</si>
  <si>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</si>
  <si>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</si>
  <si>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</si>
  <si>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</si>
  <si>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</si>
  <si>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</si>
  <si>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</si>
  <si>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</si>
  <si>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</si>
  <si>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</si>
  <si>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</si>
  <si>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</si>
  <si>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</si>
  <si>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</si>
  <si>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</si>
  <si>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</si>
  <si>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</si>
  <si>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</si>
  <si>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</si>
  <si>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</si>
  <si>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</si>
  <si>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</si>
  <si>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</si>
  <si>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</si>
  <si>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</si>
  <si>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</si>
  <si>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</si>
  <si>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</si>
  <si>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</si>
  <si>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</si>
  <si>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</si>
  <si>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</si>
  <si>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</si>
  <si>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</si>
  <si>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</si>
  <si>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</si>
  <si>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</si>
  <si>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</si>
  <si>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</si>
  <si>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</si>
  <si>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</si>
  <si>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</si>
  <si>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</si>
  <si>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</si>
  <si>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</si>
  <si>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</si>
  <si>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</si>
  <si>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</si>
  <si>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</si>
  <si>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</si>
  <si>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</si>
  <si>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</si>
  <si>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</si>
  <si>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</si>
  <si>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</si>
  <si>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</si>
  <si>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</si>
  <si>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</si>
  <si>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</si>
  <si>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</si>
  <si>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</si>
  <si>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</si>
  <si>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</si>
  <si>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</si>
  <si>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</si>
  <si>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</si>
  <si>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</si>
  <si>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</si>
  <si>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</si>
  <si>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</si>
  <si>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</si>
  <si>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</si>
  <si>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</si>
  <si>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</si>
  <si>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</si>
  <si>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</si>
  <si>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</si>
  <si>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</si>
  <si>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</si>
  <si>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</si>
  <si>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</si>
  <si>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</si>
  <si>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</si>
  <si>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</si>
  <si>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</si>
  <si>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</si>
  <si>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</si>
  <si>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</si>
  <si>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</si>
  <si>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</si>
  <si>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</si>
  <si>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</si>
  <si>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</si>
  <si>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</si>
  <si>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</si>
  <si>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</si>
  <si>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</si>
  <si>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</si>
  <si>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</si>
  <si>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</si>
  <si>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</si>
  <si>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</si>
  <si>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</si>
  <si>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</si>
  <si>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</si>
  <si>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</si>
  <si>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</si>
  <si>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</si>
  <si>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</si>
  <si>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</si>
  <si>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</si>
  <si>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</si>
  <si>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</si>
  <si>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</si>
  <si>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</si>
  <si>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</si>
  <si>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</si>
  <si>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</si>
  <si>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</si>
  <si>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</si>
  <si>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</si>
  <si>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</si>
  <si>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</si>
  <si>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</si>
  <si>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</si>
  <si>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</si>
  <si>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</si>
  <si>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</si>
  <si>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</si>
  <si>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</si>
  <si>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</si>
  <si>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</si>
  <si>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</si>
  <si>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</si>
  <si>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</si>
  <si>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</si>
  <si>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</si>
  <si>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</si>
  <si>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</si>
  <si>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</si>
  <si>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</si>
  <si>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</si>
  <si>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</si>
  <si>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</si>
  <si>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</si>
  <si>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</si>
  <si>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</si>
  <si>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</si>
  <si>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</si>
  <si>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</si>
  <si>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</si>
  <si>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</si>
  <si>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</si>
  <si>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</si>
  <si>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</si>
  <si>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</si>
  <si>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</si>
  <si>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</si>
  <si>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</si>
  <si>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</si>
  <si>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</si>
  <si>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</si>
  <si>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</si>
  <si>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</si>
  <si>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</si>
  <si>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</si>
  <si>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</si>
  <si>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</si>
  <si>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</si>
  <si>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</si>
  <si>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</si>
  <si>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</si>
  <si>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</si>
  <si>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</si>
  <si>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</si>
  <si>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</si>
  <si>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</si>
  <si>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</si>
  <si>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</si>
  <si>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</si>
  <si>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</si>
  <si>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</si>
  <si>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</si>
  <si>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</si>
  <si>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</si>
  <si>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</si>
  <si>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</si>
  <si>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</si>
  <si>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</si>
  <si>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</si>
  <si>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</si>
  <si>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</si>
  <si>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</si>
  <si>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</si>
  <si>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</si>
  <si>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</si>
  <si>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</si>
  <si>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</si>
  <si>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</si>
  <si>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</si>
  <si>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</si>
  <si>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</si>
  <si>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</si>
  <si>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</si>
  <si>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</si>
  <si>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</si>
  <si>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</si>
  <si>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</si>
  <si>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</si>
  <si>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</si>
  <si>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</si>
  <si>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</si>
  <si>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</si>
  <si>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</si>
  <si>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</si>
  <si>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</si>
  <si>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</si>
  <si>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</si>
  <si>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</si>
  <si>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</si>
  <si>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</si>
  <si>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</si>
  <si>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</si>
  <si>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</si>
  <si>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</si>
  <si>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</si>
  <si>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</si>
  <si>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</si>
  <si>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</si>
  <si>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</si>
  <si>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</si>
  <si>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</si>
  <si>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</si>
  <si>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</si>
  <si>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</si>
  <si>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</si>
  <si>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</si>
  <si>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</si>
  <si>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</si>
  <si>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</si>
  <si>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</si>
  <si>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</si>
  <si>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</si>
  <si>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</si>
  <si>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</si>
  <si>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</si>
  <si>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</si>
  <si>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</si>
  <si>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</si>
  <si>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</si>
  <si>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</si>
  <si>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</si>
  <si>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</si>
  <si>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</si>
  <si>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</si>
  <si>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</si>
  <si>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</si>
  <si>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</si>
  <si>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</si>
  <si>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</si>
  <si>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</si>
  <si>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</si>
  <si>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</si>
  <si>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</si>
  <si>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</si>
  <si>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</si>
  <si>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</si>
  <si>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</si>
  <si>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</si>
  <si>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</si>
  <si>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</si>
  <si>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</si>
  <si>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</si>
  <si>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</si>
  <si>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</si>
  <si>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</si>
  <si>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</si>
  <si>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</si>
  <si>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</si>
  <si>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</si>
  <si>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</si>
  <si>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</si>
  <si>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</si>
  <si>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</si>
  <si>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</si>
  <si>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</si>
  <si>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</si>
  <si>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</si>
  <si>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</si>
  <si>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</si>
  <si>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</si>
  <si>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</si>
  <si>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</si>
  <si>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</si>
  <si>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</si>
  <si>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</si>
  <si>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</si>
  <si>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</si>
  <si>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</si>
  <si>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</si>
  <si>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</si>
  <si>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</si>
  <si>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</si>
  <si>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</si>
  <si>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</si>
  <si>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</si>
  <si>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</si>
  <si>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</si>
  <si>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</si>
  <si>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</si>
  <si>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</si>
  <si>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</si>
  <si>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</si>
  <si>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</si>
  <si>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</si>
  <si>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</si>
  <si>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</si>
  <si>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</si>
  <si>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</si>
  <si>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</si>
  <si>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</si>
  <si>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</si>
  <si>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</si>
  <si>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</si>
  <si>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</si>
  <si>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</si>
  <si>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</si>
  <si>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</si>
  <si>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</si>
  <si>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</si>
  <si>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</si>
  <si>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</si>
  <si>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</si>
  <si>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</si>
  <si>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</si>
  <si>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</si>
  <si>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</si>
  <si>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</si>
  <si>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</si>
  <si>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</si>
  <si>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</si>
  <si>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</si>
  <si>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</si>
  <si>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</si>
  <si>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</si>
  <si>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</si>
  <si>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</si>
  <si>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</si>
  <si>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</si>
  <si>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</si>
  <si>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</si>
  <si>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</si>
  <si>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</si>
  <si>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</si>
  <si>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</si>
  <si>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</si>
  <si>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</si>
  <si>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</si>
  <si>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</si>
  <si>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</si>
  <si>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</si>
  <si>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</si>
  <si>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</si>
  <si>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</si>
  <si>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</si>
  <si>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</si>
  <si>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</si>
  <si>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</si>
  <si>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</si>
  <si>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</si>
  <si>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</si>
  <si>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</si>
  <si>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</si>
  <si>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</si>
  <si>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</si>
  <si>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</si>
  <si>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</si>
  <si>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</si>
  <si>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</si>
  <si>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</si>
  <si>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</si>
  <si>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</si>
  <si>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</si>
  <si>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</si>
  <si>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</si>
  <si>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</si>
  <si>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</si>
  <si>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</si>
  <si>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</si>
  <si>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</si>
  <si>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</si>
  <si>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</si>
  <si>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</si>
  <si>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</si>
  <si>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</si>
  <si>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</si>
  <si>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</si>
  <si>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</si>
  <si>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</si>
  <si>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</si>
  <si>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</si>
  <si>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</si>
  <si>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</si>
  <si>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</si>
  <si>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</si>
  <si>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</si>
  <si>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</si>
  <si>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</si>
  <si>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</si>
  <si>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</si>
  <si>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</si>
  <si>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</si>
  <si>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</si>
  <si>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</si>
  <si>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</si>
  <si>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</si>
  <si>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</si>
  <si>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</si>
  <si>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</si>
  <si>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</si>
  <si>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</si>
  <si>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</si>
  <si>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</si>
  <si>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</si>
  <si>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</si>
  <si>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</si>
  <si>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</si>
  <si>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</si>
  <si>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</si>
  <si>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</si>
  <si>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</si>
  <si>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</si>
  <si>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</si>
  <si>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</si>
  <si>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</si>
  <si>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</si>
  <si>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</si>
  <si>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</si>
  <si>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</si>
  <si>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</si>
  <si>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</si>
  <si>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</si>
  <si>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</si>
  <si>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</si>
  <si>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</si>
  <si>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</si>
  <si>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</si>
  <si>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</si>
  <si>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</si>
  <si>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</si>
  <si>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</si>
  <si>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</si>
  <si>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</si>
  <si>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</si>
  <si>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</si>
  <si>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</si>
  <si>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</si>
  <si>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</si>
  <si>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</si>
  <si>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</si>
  <si>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</si>
  <si>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</si>
  <si>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</si>
  <si>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</si>
  <si>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</si>
  <si>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</si>
  <si>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</si>
  <si>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</si>
  <si>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</si>
  <si>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</si>
  <si>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</si>
  <si>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</si>
  <si>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</si>
  <si>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</si>
  <si>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</si>
  <si>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</si>
  <si>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</si>
  <si>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</si>
  <si>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</si>
  <si>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</si>
  <si>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</si>
  <si>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</si>
  <si>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</si>
  <si>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</si>
  <si>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</si>
  <si>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</si>
  <si>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</si>
  <si>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</si>
  <si>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</si>
  <si>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</si>
  <si>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</si>
  <si>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</si>
  <si>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</si>
  <si>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</si>
  <si>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</si>
  <si>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</si>
  <si>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</si>
  <si>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</si>
  <si>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</si>
  <si>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</si>
  <si>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</si>
  <si>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</si>
  <si>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</si>
  <si>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</si>
  <si>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</si>
  <si>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</si>
  <si>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</si>
  <si>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</si>
  <si>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</si>
  <si>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</si>
  <si>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</si>
  <si>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</si>
  <si>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</si>
  <si>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</si>
  <si>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</si>
  <si>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</si>
  <si>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</si>
  <si>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</si>
  <si>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</si>
  <si>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</si>
  <si>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</si>
  <si>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</si>
  <si>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</si>
  <si>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</si>
  <si>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</si>
  <si>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</si>
  <si>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</si>
  <si>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</si>
  <si>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</si>
  <si>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</si>
  <si>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</si>
  <si>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</si>
  <si>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</si>
  <si>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</si>
  <si>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</si>
  <si>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</si>
  <si>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</si>
  <si>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</si>
  <si>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</si>
  <si>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</si>
  <si>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</si>
  <si>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</si>
  <si>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</si>
  <si>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</si>
  <si>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</si>
  <si>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</si>
  <si>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</si>
  <si>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</si>
  <si>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</si>
  <si>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</si>
  <si>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</si>
  <si>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</si>
  <si>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</si>
  <si>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</si>
  <si>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</si>
  <si>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</si>
  <si>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</si>
  <si>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</si>
  <si>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</si>
  <si>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</si>
  <si>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</si>
  <si>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</si>
  <si>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</si>
  <si>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</si>
  <si>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</si>
  <si>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</si>
  <si>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</si>
  <si>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</si>
  <si>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</si>
  <si>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</si>
  <si>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</si>
  <si>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</si>
  <si>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</si>
  <si>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</si>
  <si>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</si>
  <si>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</si>
  <si>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</si>
  <si>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</si>
  <si>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</si>
  <si>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</si>
  <si>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</si>
  <si>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</si>
  <si>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</si>
  <si>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</si>
  <si>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</si>
  <si>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</si>
  <si>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</si>
  <si>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</si>
  <si>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</si>
  <si>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</si>
  <si>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</si>
  <si>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</si>
  <si>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</si>
  <si>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</si>
  <si>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</si>
  <si>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</si>
  <si>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</si>
  <si>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</si>
  <si>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</si>
  <si>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</si>
  <si>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</si>
  <si>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</si>
  <si>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</si>
  <si>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</si>
  <si>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</si>
  <si>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</si>
  <si>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</si>
  <si>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</si>
  <si>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</si>
  <si>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</si>
  <si>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</si>
  <si>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</si>
  <si>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</si>
  <si>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</si>
  <si>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</si>
  <si>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</si>
  <si>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</si>
  <si>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</si>
  <si>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</si>
  <si>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</si>
  <si>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</si>
  <si>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</si>
  <si>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</si>
  <si>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</si>
  <si>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</si>
  <si>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</si>
  <si>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</si>
  <si>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</si>
  <si>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</si>
  <si>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</si>
  <si>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</si>
  <si>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</si>
  <si>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</si>
  <si>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</si>
  <si>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</si>
  <si>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</si>
  <si>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</si>
  <si>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</si>
  <si>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</si>
  <si>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</si>
  <si>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</si>
  <si>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</si>
  <si>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</si>
  <si>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</si>
  <si>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</si>
  <si>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</si>
  <si>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</si>
  <si>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</si>
  <si>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</si>
  <si>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</si>
  <si>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</si>
  <si>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</si>
  <si>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</si>
  <si>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</si>
  <si>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</si>
  <si>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</si>
  <si>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</si>
  <si>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</si>
  <si>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</si>
  <si>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</si>
  <si>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</si>
  <si>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</si>
  <si>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</si>
  <si>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</si>
  <si>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</si>
  <si>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</si>
  <si>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</si>
  <si>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</si>
  <si>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</si>
  <si>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</si>
  <si>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</si>
  <si>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</si>
  <si>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</si>
  <si>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</si>
  <si>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</si>
  <si>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</si>
  <si>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</si>
  <si>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</si>
  <si>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</si>
  <si>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</si>
  <si>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</si>
  <si>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</si>
  <si>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</si>
  <si>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</si>
  <si>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</si>
  <si>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</si>
  <si>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</si>
  <si>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</si>
  <si>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</si>
  <si>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</si>
  <si>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</si>
  <si>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</si>
  <si>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</si>
  <si>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</si>
  <si>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</si>
  <si>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</si>
  <si>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</si>
  <si>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</si>
  <si>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</si>
  <si>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</si>
  <si>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</si>
  <si>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</si>
  <si>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</si>
  <si>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</si>
  <si>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</si>
  <si>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</si>
  <si>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</si>
  <si>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</si>
  <si>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</si>
  <si>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</si>
  <si>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</si>
  <si>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</si>
  <si>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</si>
  <si>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</si>
  <si>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</si>
  <si>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</si>
  <si>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</si>
  <si>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</si>
  <si>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</si>
  <si>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</si>
  <si>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</si>
  <si>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</si>
  <si>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</si>
  <si>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</si>
  <si>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</si>
  <si>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</si>
  <si>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</si>
  <si>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</si>
  <si>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</si>
  <si>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</si>
  <si>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</si>
  <si>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</si>
  <si>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</si>
  <si>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</si>
  <si>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</si>
  <si>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</si>
  <si>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</si>
  <si>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</si>
  <si>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</si>
  <si>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</si>
  <si>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</si>
  <si>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</si>
  <si>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</si>
  <si>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</si>
  <si>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</si>
  <si>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</si>
  <si>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</si>
  <si>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</si>
  <si>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</si>
  <si>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</si>
  <si>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</si>
  <si>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</si>
  <si>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</si>
  <si>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</si>
  <si>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</si>
  <si>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</si>
  <si>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</si>
  <si>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</si>
  <si>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</si>
  <si>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</si>
  <si>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</si>
  <si>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</si>
  <si>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</si>
  <si>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</si>
  <si>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</si>
  <si>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</si>
  <si>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</si>
  <si>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</si>
  <si>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</si>
  <si>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</si>
  <si>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</si>
  <si>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</si>
  <si>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</si>
  <si>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</si>
  <si>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</si>
  <si>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</si>
  <si>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</si>
  <si>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</si>
  <si>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</si>
  <si>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</si>
  <si>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</si>
  <si>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</si>
  <si>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</si>
  <si>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</si>
  <si>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</si>
  <si>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</si>
  <si>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</si>
  <si>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</si>
  <si>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</si>
  <si>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</si>
  <si>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</si>
  <si>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</si>
  <si>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</si>
  <si>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</si>
  <si>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</si>
  <si>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</si>
  <si>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</si>
  <si>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</si>
  <si>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</si>
  <si>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</si>
  <si>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</si>
  <si>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</si>
  <si>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</si>
  <si>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</si>
  <si>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</si>
  <si>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</si>
  <si>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</si>
  <si>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</si>
  <si>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</si>
  <si>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</si>
  <si>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</si>
  <si>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</si>
  <si>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</si>
  <si>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</si>
  <si>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</si>
  <si>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</si>
  <si>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</si>
  <si>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</si>
  <si>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</si>
  <si>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</si>
  <si>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</si>
  <si>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</si>
  <si>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</si>
  <si>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</si>
  <si>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</si>
  <si>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</si>
  <si>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</si>
  <si>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</si>
  <si>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</si>
  <si>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</si>
  <si>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</si>
  <si>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</si>
  <si>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</si>
  <si>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</si>
  <si>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</si>
  <si>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</si>
  <si>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</si>
  <si>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</si>
  <si>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</si>
  <si>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</si>
  <si>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</si>
  <si>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</si>
  <si>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</si>
  <si>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</si>
  <si>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</si>
  <si>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</si>
  <si>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</si>
  <si>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</si>
  <si>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</si>
  <si>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</si>
  <si>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</si>
  <si>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</si>
  <si>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</si>
  <si>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</si>
  <si>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</si>
  <si>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</si>
  <si>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</si>
  <si>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</si>
  <si>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</si>
  <si>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</si>
  <si>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</si>
  <si>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</si>
  <si>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</si>
  <si>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</si>
  <si>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</si>
  <si>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</si>
  <si>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</si>
  <si>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</si>
  <si>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</si>
  <si>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</si>
  <si>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</si>
  <si>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</si>
  <si>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</si>
  <si>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</si>
  <si>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</si>
  <si>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</si>
  <si>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</si>
  <si>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</si>
  <si>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</si>
  <si>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</si>
  <si>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</si>
  <si>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</si>
  <si>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</si>
  <si>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</si>
  <si>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</si>
  <si>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</si>
  <si>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</si>
  <si>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</si>
  <si>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</si>
  <si>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</si>
  <si>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</si>
  <si>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</si>
  <si>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</si>
  <si>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</si>
  <si>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</si>
  <si>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</si>
  <si>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</si>
  <si>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</si>
  <si>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</si>
  <si>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</si>
  <si>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</si>
  <si>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</si>
  <si>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</si>
  <si>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</si>
  <si>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</si>
  <si>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</si>
  <si>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</si>
  <si>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</si>
  <si>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</si>
  <si>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</si>
  <si>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</si>
  <si>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</si>
  <si>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</si>
  <si>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</si>
  <si>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</si>
  <si>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</si>
  <si>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</si>
  <si>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</si>
  <si>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</si>
  <si>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</si>
  <si>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</si>
  <si>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</si>
  <si>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</si>
  <si>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</si>
  <si>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</si>
  <si>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</si>
  <si>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</si>
  <si>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</si>
  <si>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</si>
  <si>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</si>
  <si>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</si>
  <si>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</si>
  <si>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</si>
  <si>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</si>
  <si>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</si>
  <si>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</si>
  <si>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</si>
  <si>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</si>
  <si>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</si>
  <si>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</si>
  <si>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</si>
  <si>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</si>
  <si>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</si>
  <si>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</si>
  <si>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</si>
  <si>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</si>
  <si>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</si>
  <si>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</si>
  <si>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</si>
  <si>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</si>
  <si>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</si>
  <si>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</si>
  <si>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</si>
  <si>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</si>
  <si>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</si>
  <si>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</si>
  <si>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</si>
  <si>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</si>
  <si>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</si>
  <si>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</si>
  <si>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</si>
  <si>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</si>
  <si>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</si>
  <si>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</si>
  <si>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</si>
  <si>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</si>
  <si>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</si>
  <si>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</si>
  <si>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</si>
  <si>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</si>
  <si>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</si>
  <si>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</si>
  <si>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</si>
  <si>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</si>
  <si>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</si>
  <si>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</si>
  <si>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</si>
  <si>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</si>
  <si>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</si>
  <si>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</si>
  <si>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</si>
  <si>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</si>
  <si>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</si>
  <si>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</si>
  <si>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</si>
  <si>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</si>
  <si>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</si>
  <si>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</si>
  <si>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</si>
  <si>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</si>
  <si>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</si>
  <si>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</si>
  <si>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</si>
  <si>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</si>
  <si>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</si>
  <si>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</si>
  <si>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</si>
  <si>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</si>
  <si>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</si>
  <si>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</si>
  <si>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</si>
  <si>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</si>
  <si>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</si>
  <si>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</si>
  <si>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</si>
  <si>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</si>
  <si>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</si>
  <si>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</si>
  <si>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</si>
  <si>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</si>
  <si>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</si>
  <si>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</si>
  <si>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</si>
  <si>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</si>
  <si>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</si>
  <si>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</si>
  <si>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</si>
  <si>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</si>
  <si>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</si>
  <si>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</si>
  <si>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</si>
  <si>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</si>
  <si>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</si>
  <si>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</si>
  <si>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</si>
  <si>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</si>
  <si>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</si>
  <si>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</si>
  <si>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</si>
  <si>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</si>
  <si>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</si>
  <si>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</si>
  <si>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</si>
  <si>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</si>
  <si>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</si>
  <si>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</si>
  <si>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</si>
  <si>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</si>
  <si>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</si>
  <si>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</si>
  <si>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</si>
  <si>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</si>
  <si>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</si>
  <si>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</si>
  <si>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</si>
  <si>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</si>
  <si>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</si>
  <si>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</si>
  <si>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</si>
  <si>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</si>
  <si>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</si>
  <si>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</si>
  <si>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</si>
  <si>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</si>
  <si>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</si>
  <si>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</si>
  <si>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</si>
  <si>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</si>
  <si>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</si>
  <si>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</si>
  <si>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</si>
  <si>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</si>
  <si>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</si>
  <si>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</si>
  <si>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</si>
  <si>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</si>
  <si>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</si>
  <si>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</si>
  <si>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</si>
  <si>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</si>
  <si>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</si>
  <si>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</si>
  <si>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</si>
  <si>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</si>
  <si>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</si>
  <si>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</si>
  <si>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</si>
  <si>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</si>
  <si>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</si>
  <si>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</si>
  <si>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</si>
  <si>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</si>
  <si>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</si>
  <si>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</si>
  <si>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</si>
  <si>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</si>
  <si>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</si>
  <si>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</si>
  <si>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</si>
  <si>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</si>
  <si>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</si>
  <si>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</si>
  <si>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</si>
  <si>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</si>
  <si>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</si>
  <si>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</si>
  <si>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</si>
  <si>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</si>
  <si>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</si>
  <si>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</si>
  <si>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</si>
  <si>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</si>
  <si>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</si>
  <si>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</si>
  <si>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</si>
  <si>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</si>
  <si>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</si>
  <si>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</si>
  <si>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</si>
  <si>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</si>
  <si>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</si>
  <si>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</si>
  <si>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</si>
  <si>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</si>
  <si>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</si>
  <si>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</si>
  <si>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</si>
  <si>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</si>
  <si>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</si>
  <si>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</si>
  <si>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</si>
  <si>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</si>
  <si>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</si>
  <si>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</si>
  <si>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</si>
  <si>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</si>
  <si>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</si>
  <si>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</si>
  <si>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</si>
  <si>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</si>
  <si>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</si>
  <si>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</si>
  <si>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</si>
  <si>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</si>
  <si>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</si>
  <si>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</si>
  <si>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</si>
  <si>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</si>
  <si>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</si>
  <si>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</si>
  <si>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</si>
  <si>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</si>
  <si>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</si>
  <si>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</si>
  <si>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</si>
  <si>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</si>
  <si>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</si>
  <si>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</si>
  <si>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</si>
  <si>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</si>
  <si>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</si>
  <si>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</si>
  <si>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</si>
  <si>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</si>
  <si>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</si>
  <si>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</si>
  <si>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</si>
  <si>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</si>
  <si>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</si>
  <si>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</si>
  <si>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</si>
  <si>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</si>
  <si>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</si>
  <si>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</si>
  <si>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</si>
  <si>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</si>
  <si>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</si>
  <si>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</si>
  <si>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</si>
  <si>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</si>
  <si>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</si>
  <si>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</si>
  <si>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</si>
  <si>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</si>
  <si>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</si>
  <si>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</si>
  <si>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</si>
  <si>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</si>
  <si>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</si>
  <si>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</si>
  <si>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</si>
  <si>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</si>
  <si>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</si>
  <si>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</si>
  <si>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</si>
  <si>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</si>
  <si>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</si>
  <si>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</si>
  <si>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</si>
  <si>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</si>
  <si>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</si>
  <si>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</si>
  <si>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</si>
  <si>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</si>
  <si>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</si>
  <si>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</si>
  <si>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</si>
  <si>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</si>
  <si>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</si>
  <si>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</si>
  <si>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</si>
  <si>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</si>
  <si>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</si>
  <si>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</si>
  <si>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</si>
  <si>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</si>
  <si>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</si>
  <si>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</si>
  <si>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</si>
  <si>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</si>
  <si>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</si>
  <si>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</si>
  <si>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</si>
  <si>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</si>
  <si>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</si>
  <si>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</si>
  <si>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</si>
  <si>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</si>
  <si>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</si>
  <si>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</si>
  <si>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</si>
  <si>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</si>
  <si>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</si>
  <si>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</si>
  <si>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</si>
  <si>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</si>
  <si>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</si>
  <si>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</si>
  <si>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</si>
  <si>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</si>
  <si>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</si>
  <si>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</si>
  <si>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</si>
  <si>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</si>
  <si>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</si>
  <si>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</si>
  <si>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</si>
  <si>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</si>
  <si>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</si>
  <si>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</si>
  <si>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</si>
  <si>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</si>
  <si>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</si>
  <si>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</si>
  <si>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</si>
  <si>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</si>
  <si>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</si>
  <si>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</si>
  <si>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</si>
  <si>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</si>
  <si>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</si>
  <si>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</si>
  <si>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</si>
  <si>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</si>
  <si>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</si>
  <si>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</si>
  <si>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</si>
  <si>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</si>
  <si>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</si>
  <si>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</si>
  <si>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</si>
  <si>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</si>
  <si>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</si>
  <si>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</si>
  <si>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</si>
  <si>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</si>
  <si>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</si>
  <si>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</si>
  <si>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</si>
  <si>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</si>
  <si>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</si>
  <si>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</si>
  <si>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</si>
  <si>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</si>
  <si>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</si>
  <si>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</si>
  <si>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</si>
  <si>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</si>
  <si>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</si>
  <si>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</si>
  <si>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</si>
  <si>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</si>
  <si>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</si>
  <si>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</si>
  <si>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</si>
  <si>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</si>
  <si>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</si>
  <si>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</si>
  <si>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</si>
  <si>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</si>
  <si>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</si>
  <si>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</si>
  <si>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</si>
  <si>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</si>
  <si>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</si>
  <si>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</si>
  <si>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</si>
  <si>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</si>
  <si>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</si>
  <si>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</si>
  <si>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</si>
  <si>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</si>
  <si>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</si>
  <si>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</si>
  <si>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</si>
  <si>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</si>
  <si>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</si>
  <si>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</si>
  <si>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</si>
  <si>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</si>
  <si>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</si>
  <si>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</si>
  <si>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</si>
  <si>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</si>
  <si>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</si>
  <si>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</si>
  <si>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</si>
  <si>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</si>
  <si>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</si>
  <si>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</si>
  <si>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</si>
  <si>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</si>
  <si>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</si>
  <si>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</si>
  <si>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</si>
  <si>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</si>
  <si>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</si>
  <si>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</si>
  <si>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</si>
  <si>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</si>
  <si>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</si>
  <si>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</si>
  <si>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</si>
  <si>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</si>
  <si>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</si>
  <si>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</si>
  <si>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</si>
  <si>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</si>
  <si>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</si>
  <si>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</si>
  <si>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</si>
  <si>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</si>
  <si>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</si>
  <si>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</si>
  <si>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</si>
  <si>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</si>
  <si>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</si>
  <si>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</si>
  <si>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</si>
  <si>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</si>
  <si>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</si>
  <si>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</si>
  <si>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</si>
  <si>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</si>
  <si>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</si>
  <si>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</si>
  <si>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</si>
  <si>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</si>
  <si>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</si>
  <si>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</si>
  <si>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</si>
  <si>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</si>
  <si>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</si>
  <si>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</si>
  <si>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</si>
  <si>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</si>
  <si>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</si>
  <si>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</si>
  <si>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</si>
  <si>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</si>
  <si>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</si>
  <si>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</si>
  <si>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</si>
  <si>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</si>
  <si>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</si>
  <si>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</si>
  <si>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</si>
  <si>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</si>
  <si>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</si>
  <si>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</si>
  <si>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</si>
  <si>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</si>
  <si>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</si>
  <si>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</si>
  <si>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</si>
  <si>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</si>
  <si>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</si>
  <si>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</si>
  <si>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</si>
  <si>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</si>
  <si>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</si>
  <si>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</si>
  <si>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</si>
  <si>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</si>
  <si>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</si>
  <si>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</si>
  <si>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</si>
  <si>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</si>
  <si>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</si>
  <si>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</si>
  <si>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</si>
  <si>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</si>
  <si>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</si>
  <si>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</si>
  <si>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</si>
  <si>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</si>
  <si>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</si>
  <si>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</si>
  <si>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</si>
  <si>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</si>
  <si>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</si>
  <si>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</si>
  <si>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</si>
  <si>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</si>
  <si>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</si>
  <si>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</si>
  <si>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</si>
  <si>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</si>
  <si>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</si>
  <si>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</si>
  <si>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</si>
  <si>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</si>
  <si>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</si>
  <si>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</si>
  <si>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</si>
  <si>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</si>
  <si>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</si>
  <si>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</si>
  <si>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</si>
  <si>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</si>
  <si>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</si>
  <si>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</si>
  <si>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</si>
  <si>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</si>
  <si>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</si>
  <si>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</si>
  <si>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</si>
  <si>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</si>
  <si>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</si>
  <si>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</si>
  <si>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</si>
  <si>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</si>
  <si>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</si>
  <si>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</si>
  <si>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</si>
  <si>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</si>
  <si>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</si>
  <si>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</si>
  <si>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</si>
  <si>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</si>
  <si>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</si>
  <si>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</si>
  <si>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</si>
  <si>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</si>
  <si>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</si>
  <si>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</si>
  <si>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</si>
  <si>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</si>
  <si>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</si>
  <si>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</si>
  <si>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</si>
  <si>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</si>
  <si>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</si>
  <si>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</si>
  <si>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</si>
  <si>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</si>
  <si>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</si>
  <si>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</si>
  <si>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</si>
  <si>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</si>
  <si>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</si>
  <si>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</si>
  <si>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</si>
  <si>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</si>
  <si>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</si>
  <si>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</si>
  <si>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</si>
  <si>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</si>
  <si>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</si>
  <si>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</si>
  <si>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</si>
  <si>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</si>
  <si>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</si>
  <si>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</si>
  <si>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</si>
  <si>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</si>
  <si>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</si>
  <si>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</si>
  <si>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</si>
  <si>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</si>
  <si>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</si>
  <si>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</si>
  <si>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</si>
  <si>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</si>
  <si>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</si>
  <si>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</si>
  <si>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</si>
  <si>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</si>
  <si>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</si>
  <si>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</si>
  <si>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</si>
  <si>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</si>
  <si>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</si>
  <si>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</si>
  <si>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</si>
  <si>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</si>
  <si>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</si>
  <si>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</si>
  <si>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</si>
  <si>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</si>
  <si>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</si>
  <si>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</si>
  <si>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</si>
  <si>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</si>
  <si>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</si>
  <si>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</si>
  <si>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</si>
  <si>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</si>
  <si>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</si>
  <si>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</si>
  <si>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</si>
  <si>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</si>
  <si>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</si>
  <si>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</si>
  <si>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</si>
  <si>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</si>
  <si>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</si>
  <si>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</si>
  <si>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</si>
  <si>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</si>
  <si>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</si>
  <si>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</si>
  <si>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</si>
  <si>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</si>
  <si>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</si>
  <si>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</si>
  <si>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</si>
  <si>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</si>
  <si>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</si>
  <si>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</si>
  <si>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</si>
  <si>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</si>
  <si>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</si>
  <si>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</si>
  <si>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</si>
  <si>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</si>
  <si>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</si>
  <si>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</si>
  <si>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</si>
  <si>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</si>
  <si>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</si>
  <si>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</si>
  <si>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</si>
  <si>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</si>
  <si>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</si>
  <si>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</si>
  <si>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</si>
  <si>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</si>
  <si>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</si>
  <si>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</si>
  <si>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</si>
  <si>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</si>
  <si>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</si>
  <si>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</si>
  <si>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</si>
  <si>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</si>
  <si>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</si>
  <si>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</si>
  <si>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</si>
  <si>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</si>
  <si>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</si>
  <si>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</si>
  <si>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</si>
  <si>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</si>
  <si>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</si>
  <si>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</si>
  <si>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</si>
  <si>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</si>
  <si>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</si>
  <si>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</si>
  <si>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</si>
  <si>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</si>
  <si>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</si>
  <si>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</si>
  <si>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</si>
  <si>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</si>
  <si>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</si>
  <si>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</si>
  <si>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</si>
  <si>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</si>
  <si>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</si>
  <si>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</si>
  <si>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</si>
  <si>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</si>
  <si>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</si>
  <si>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</si>
  <si>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</si>
  <si>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</si>
  <si>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</si>
  <si>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</si>
  <si>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</si>
  <si>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</si>
  <si>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</si>
  <si>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</si>
  <si>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</si>
  <si>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</si>
  <si>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</si>
  <si>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</si>
  <si>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</si>
  <si>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</si>
  <si>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</si>
  <si>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</si>
  <si>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</si>
  <si>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</si>
  <si>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</si>
  <si>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</si>
  <si>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</si>
  <si>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</si>
  <si>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</si>
  <si>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</si>
  <si>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</si>
  <si>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</si>
  <si>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</si>
  <si>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</si>
  <si>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</si>
  <si>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</si>
  <si>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</si>
  <si>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</si>
  <si>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</si>
  <si>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</si>
  <si>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</si>
  <si>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</si>
  <si>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</si>
  <si>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</si>
  <si>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</si>
  <si>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</si>
  <si>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</si>
  <si>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</si>
  <si>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</si>
  <si>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</si>
  <si>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</si>
  <si>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</si>
  <si>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</si>
  <si>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</si>
  <si>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</si>
  <si>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</si>
  <si>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</si>
  <si>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</si>
  <si>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</si>
  <si>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</si>
  <si>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</si>
  <si>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</si>
  <si>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</si>
  <si>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</si>
  <si>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</si>
  <si>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</si>
  <si>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</si>
  <si>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</si>
  <si>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</si>
  <si>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</si>
  <si>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</si>
  <si>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</si>
  <si>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</si>
  <si>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</si>
  <si>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</si>
  <si>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</si>
  <si>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</si>
  <si>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</si>
  <si>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</si>
  <si>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</si>
  <si>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</si>
  <si>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</si>
  <si>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</si>
  <si>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</si>
  <si>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</si>
  <si>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</si>
  <si>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</si>
  <si>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</si>
  <si>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</si>
  <si>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</si>
  <si>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</si>
  <si>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</si>
  <si>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</si>
  <si>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</si>
  <si>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</si>
  <si>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</si>
  <si>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</si>
  <si>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</si>
  <si>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</si>
  <si>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</si>
  <si>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</si>
  <si>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</si>
  <si>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</si>
  <si>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</si>
  <si>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</si>
  <si>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</si>
  <si>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</si>
  <si>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</si>
  <si>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</si>
  <si>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</si>
  <si>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</si>
  <si>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</si>
  <si>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</si>
  <si>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</si>
  <si>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</si>
  <si>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</si>
  <si>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</si>
  <si>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</si>
  <si>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</si>
  <si>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</si>
  <si>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</si>
  <si>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</si>
  <si>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</si>
  <si>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</si>
  <si>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</si>
  <si>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</si>
  <si>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</si>
  <si>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</si>
  <si>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</si>
  <si>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</si>
  <si>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</si>
  <si>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</si>
  <si>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</si>
  <si>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</si>
  <si>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</si>
  <si>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</si>
  <si>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</si>
  <si>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</si>
  <si>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</si>
  <si>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</si>
  <si>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</si>
  <si>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</si>
  <si>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</si>
  <si>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</si>
  <si>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</si>
  <si>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</si>
  <si>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</si>
  <si>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</si>
  <si>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</si>
  <si>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</si>
  <si>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</si>
  <si>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</si>
  <si>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</si>
  <si>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</si>
  <si>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</si>
  <si>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</si>
  <si>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</si>
  <si>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</si>
  <si>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</si>
  <si>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</si>
  <si>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</si>
  <si>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</si>
  <si>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</si>
  <si>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</si>
  <si>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</si>
  <si>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</si>
  <si>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</si>
  <si>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</si>
  <si>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</si>
  <si>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</si>
  <si>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</si>
  <si>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</si>
  <si>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</si>
  <si>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</si>
  <si>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</si>
  <si>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</si>
  <si>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</si>
  <si>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</si>
  <si>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</si>
  <si>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</si>
  <si>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</si>
  <si>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</si>
  <si>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</si>
  <si>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</si>
  <si>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</si>
  <si>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</si>
  <si>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</si>
  <si>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</si>
  <si>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</si>
  <si>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</si>
  <si>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</si>
  <si>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</si>
  <si>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</si>
  <si>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</si>
  <si>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</si>
  <si>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</si>
  <si>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</si>
  <si>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</si>
  <si>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</si>
  <si>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</si>
  <si>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</si>
  <si>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</si>
  <si>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</si>
  <si>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</si>
  <si>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</si>
  <si>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</si>
  <si>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</si>
  <si>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</si>
  <si>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</si>
  <si>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</si>
  <si>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</si>
  <si>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</si>
  <si>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</si>
  <si>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</si>
  <si>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</si>
  <si>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</si>
  <si>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</si>
  <si>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</si>
  <si>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</si>
  <si>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</si>
  <si>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</si>
  <si>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</si>
  <si>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</si>
  <si>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</si>
  <si>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</si>
  <si>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</si>
  <si>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</si>
  <si>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</si>
  <si>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</si>
  <si>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</si>
  <si>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</si>
  <si>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</si>
  <si>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</si>
  <si>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</si>
  <si>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</si>
  <si>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</si>
  <si>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</si>
  <si>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</si>
  <si>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</si>
  <si>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</si>
  <si>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</si>
  <si>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</si>
  <si>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</si>
  <si>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</si>
  <si>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</si>
  <si>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</si>
  <si>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</si>
  <si>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</si>
  <si>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</si>
  <si>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</si>
  <si>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</si>
  <si>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</si>
  <si>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</si>
  <si>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</si>
  <si>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</si>
  <si>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</si>
  <si>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</si>
  <si>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</si>
  <si>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</si>
  <si>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</si>
  <si>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</si>
  <si>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</si>
  <si>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</si>
  <si>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</si>
  <si>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</si>
  <si>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</si>
  <si>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</si>
  <si>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</si>
  <si>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</si>
  <si>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</si>
  <si>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</si>
  <si>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</si>
  <si>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</si>
  <si>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</si>
  <si>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</si>
  <si>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</si>
  <si>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</si>
  <si>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</si>
  <si>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</si>
  <si>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</si>
  <si>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</si>
  <si>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</si>
  <si>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</si>
  <si>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</si>
  <si>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</si>
  <si>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</si>
  <si>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</si>
  <si>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</si>
  <si>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</si>
  <si>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</si>
  <si>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</si>
  <si>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</si>
  <si>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</si>
  <si>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</si>
  <si>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</si>
  <si>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</si>
  <si>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</si>
  <si>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</si>
  <si>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</si>
  <si>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</si>
  <si>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</si>
  <si>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</si>
  <si>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</si>
  <si>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</si>
  <si>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</si>
  <si>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</si>
  <si>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</si>
  <si>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</si>
  <si>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</si>
  <si>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</si>
  <si>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</si>
  <si>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</si>
  <si>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</si>
  <si>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</si>
  <si>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</si>
  <si>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</si>
  <si>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</si>
  <si>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</si>
  <si>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</si>
  <si>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</si>
  <si>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</si>
  <si>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</si>
  <si>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</si>
  <si>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</si>
  <si>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</si>
  <si>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</si>
  <si>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</si>
  <si>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</si>
  <si>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</si>
  <si>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</si>
  <si>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</si>
  <si>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</si>
  <si>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</si>
  <si>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</si>
  <si>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</si>
  <si>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</si>
  <si>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</si>
  <si>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</si>
  <si>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</si>
  <si>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</si>
  <si>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</si>
  <si>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</si>
  <si>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</si>
  <si>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</si>
  <si>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</si>
  <si>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</si>
  <si>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</si>
  <si>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</si>
  <si>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</si>
  <si>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</si>
  <si>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</si>
  <si>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</si>
  <si>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</si>
  <si>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</si>
  <si>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</si>
  <si>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</si>
  <si>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</si>
  <si>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</si>
  <si>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</si>
  <si>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</si>
  <si>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</si>
  <si>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</si>
  <si>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</si>
  <si>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</si>
  <si>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</si>
  <si>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</si>
  <si>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</si>
  <si>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</si>
  <si>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</si>
  <si>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</si>
  <si>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</si>
  <si>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</si>
  <si>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</si>
  <si>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</si>
  <si>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</si>
  <si>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</si>
  <si>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</si>
  <si>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</si>
  <si>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</si>
  <si>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</si>
  <si>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</si>
  <si>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</si>
  <si>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</si>
  <si>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</si>
  <si>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</si>
  <si>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</si>
  <si>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</si>
  <si>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</si>
  <si>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</si>
  <si>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</si>
  <si>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</si>
  <si>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</si>
  <si>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</si>
  <si>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</si>
  <si>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</si>
  <si>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</si>
  <si>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</si>
  <si>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</si>
  <si>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</si>
  <si>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</si>
  <si>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</si>
  <si>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</si>
  <si>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</si>
  <si>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</si>
  <si>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</si>
  <si>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</si>
  <si>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</si>
  <si>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</si>
  <si>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</si>
  <si>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</si>
  <si>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</si>
  <si>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</si>
  <si>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</si>
  <si>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</si>
  <si>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</si>
  <si>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</si>
  <si>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</si>
  <si>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</si>
  <si>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</si>
  <si>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</si>
  <si>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</si>
  <si>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</si>
  <si>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</si>
  <si>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</si>
  <si>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</si>
  <si>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</si>
  <si>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</si>
  <si>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</si>
  <si>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</si>
  <si>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</si>
  <si>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</si>
  <si>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</si>
  <si>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</si>
  <si>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</si>
  <si>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</si>
  <si>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</si>
  <si>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</si>
  <si>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</si>
  <si>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</si>
  <si>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</si>
  <si>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</si>
  <si>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</si>
  <si>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</si>
  <si>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</si>
  <si>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</si>
  <si>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</si>
  <si>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</si>
  <si>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</si>
  <si>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</si>
  <si>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</si>
  <si>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</si>
  <si>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</si>
  <si>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</si>
  <si>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</si>
  <si>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</si>
  <si>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</si>
  <si>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</si>
  <si>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</si>
  <si>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</si>
  <si>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</si>
  <si>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</si>
  <si>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</si>
  <si>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</si>
  <si>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</si>
  <si>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</si>
  <si>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</si>
  <si>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</si>
  <si>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</si>
  <si>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</si>
  <si>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</si>
  <si>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</si>
  <si>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</si>
  <si>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</si>
  <si>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</si>
  <si>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</si>
  <si>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</si>
  <si>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</si>
  <si>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</si>
  <si>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</si>
  <si>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</si>
  <si>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</si>
  <si>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</si>
  <si>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</si>
  <si>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</si>
  <si>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</si>
  <si>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</si>
  <si>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</si>
  <si>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</si>
  <si>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</si>
  <si>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</si>
  <si>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</si>
  <si>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</si>
  <si>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</si>
  <si>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</si>
  <si>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</si>
  <si>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</si>
  <si>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</si>
  <si>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</si>
  <si>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</si>
  <si>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</si>
  <si>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</si>
  <si>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</si>
  <si>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</si>
  <si>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</si>
  <si>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</si>
  <si>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</si>
  <si>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</si>
  <si>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</si>
  <si>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</si>
  <si>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</si>
  <si>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</si>
  <si>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</si>
  <si>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</si>
  <si>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</si>
  <si>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</si>
  <si>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</si>
  <si>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</si>
  <si>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</si>
  <si>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</si>
  <si>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</si>
  <si>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</si>
  <si>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</si>
  <si>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</si>
  <si>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</si>
  <si>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</si>
  <si>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</si>
  <si>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</si>
  <si>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</si>
  <si>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</si>
  <si>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</si>
  <si>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</si>
  <si>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</si>
  <si>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</si>
  <si>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</si>
  <si>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</si>
  <si>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</si>
  <si>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</si>
  <si>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</si>
  <si>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</si>
  <si>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</si>
  <si>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</si>
  <si>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</si>
  <si>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</si>
  <si>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</si>
  <si>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</si>
  <si>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</si>
  <si>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</si>
  <si>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</si>
  <si>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</si>
  <si>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</si>
  <si>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</si>
  <si>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</si>
  <si>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</si>
  <si>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</si>
  <si>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</si>
  <si>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</si>
  <si>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</si>
  <si>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</si>
  <si>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</si>
  <si>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</si>
  <si>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</si>
  <si>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</si>
  <si>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</si>
  <si>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</si>
  <si>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</si>
  <si>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</si>
  <si>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</si>
  <si>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</si>
  <si>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</si>
  <si>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</si>
  <si>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</si>
  <si>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</si>
  <si>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</si>
  <si>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</si>
  <si>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</si>
  <si>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</si>
  <si>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</si>
  <si>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</si>
  <si>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</si>
  <si>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</si>
  <si>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</si>
  <si>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</si>
  <si>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</si>
  <si>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</si>
  <si>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</si>
  <si>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</si>
  <si>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</si>
  <si>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</si>
  <si>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</si>
  <si>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</si>
  <si>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</si>
  <si>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</si>
  <si>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</si>
  <si>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</si>
  <si>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</si>
  <si>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</si>
  <si>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</si>
  <si>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</si>
  <si>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</si>
  <si>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</si>
  <si>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</si>
  <si>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</si>
  <si>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</si>
  <si>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</si>
  <si>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</si>
  <si>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</si>
  <si>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</si>
  <si>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</si>
  <si>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</si>
  <si>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</si>
  <si>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</si>
  <si>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</si>
  <si>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</si>
  <si>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</si>
  <si>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</si>
  <si>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</si>
  <si>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</si>
  <si>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</si>
  <si>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</si>
  <si>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</si>
  <si>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</si>
  <si>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</si>
  <si>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</si>
  <si>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</si>
  <si>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</si>
  <si>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</si>
  <si>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</si>
  <si>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</si>
  <si>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</si>
  <si>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</si>
  <si>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</si>
  <si>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</si>
  <si>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</si>
  <si>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</si>
  <si>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</si>
  <si>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</si>
  <si>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</si>
  <si>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</si>
  <si>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</si>
  <si>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</si>
  <si>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</si>
  <si>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</si>
  <si>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</si>
  <si>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</si>
  <si>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</si>
  <si>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</si>
  <si>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</si>
  <si>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</si>
  <si>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</si>
  <si>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</si>
  <si>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</si>
  <si>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</si>
  <si>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</si>
  <si>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</si>
  <si>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</si>
  <si>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</si>
  <si>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</si>
  <si>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</si>
  <si>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</si>
  <si>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</si>
  <si>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</si>
  <si>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</si>
  <si>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</si>
  <si>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</si>
  <si>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</si>
  <si>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</si>
  <si>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</si>
  <si>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</si>
  <si>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</si>
  <si>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</si>
  <si>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</si>
  <si>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</si>
  <si>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</si>
  <si>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</si>
  <si>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</si>
  <si>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</si>
  <si>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</si>
  <si>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</si>
  <si>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</si>
  <si>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</si>
  <si>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</si>
  <si>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</si>
  <si>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</si>
  <si>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</si>
  <si>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</si>
  <si>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</si>
  <si>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</si>
  <si>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</si>
  <si>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</si>
  <si>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</si>
  <si>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</si>
  <si>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</si>
  <si>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</si>
  <si>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</si>
  <si>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</si>
  <si>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</si>
  <si>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</si>
  <si>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</si>
  <si>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</si>
  <si>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</si>
  <si>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</si>
  <si>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</si>
  <si>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</si>
  <si>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</si>
  <si>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</si>
  <si>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</si>
  <si>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</si>
  <si>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</si>
  <si>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</si>
  <si>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</si>
  <si>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</si>
  <si>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</si>
  <si>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</si>
  <si>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</si>
  <si>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</si>
  <si>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</si>
  <si>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</si>
  <si>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</si>
  <si>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</si>
  <si>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</si>
  <si>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</si>
  <si>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</si>
  <si>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</si>
  <si>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</si>
  <si>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</si>
  <si>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</si>
  <si>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</si>
  <si>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</si>
  <si>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</si>
  <si>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</si>
  <si>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</si>
  <si>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</si>
  <si>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</si>
  <si>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</si>
  <si>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</si>
  <si>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</si>
  <si>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</si>
  <si>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</si>
  <si>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</si>
  <si>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</si>
  <si>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</si>
  <si>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</si>
  <si>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</si>
  <si>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</si>
  <si>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</si>
  <si>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</si>
  <si>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</si>
  <si>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</si>
  <si>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</si>
  <si>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</si>
  <si>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</si>
  <si>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</si>
  <si>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</si>
  <si>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</si>
  <si>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</si>
  <si>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</si>
  <si>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</si>
  <si>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</si>
  <si>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</si>
  <si>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</si>
  <si>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</si>
  <si>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</si>
  <si>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</si>
  <si>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</si>
  <si>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</si>
  <si>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</si>
  <si>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</si>
  <si>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</si>
  <si>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</si>
  <si>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</si>
  <si>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</si>
  <si>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</si>
  <si>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</si>
  <si>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</si>
  <si>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</si>
  <si>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</si>
  <si>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</si>
  <si>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</si>
  <si>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</si>
  <si>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</si>
  <si>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</si>
  <si>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</si>
  <si>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</si>
  <si>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</si>
  <si>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</si>
  <si>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</si>
  <si>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</si>
  <si>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</si>
  <si>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</si>
  <si>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</si>
  <si>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</si>
  <si>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</si>
  <si>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</si>
  <si>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</si>
  <si>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</si>
  <si>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</si>
  <si>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</si>
  <si>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</si>
  <si>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</si>
  <si>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</si>
  <si>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</si>
  <si>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</si>
  <si>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</si>
  <si>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</si>
  <si>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</si>
  <si>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</si>
  <si>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</si>
  <si>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</si>
  <si>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</si>
  <si>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</si>
  <si>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</si>
  <si>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</si>
  <si>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</si>
  <si>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</si>
  <si>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</si>
  <si>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</si>
  <si>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</si>
  <si>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</si>
  <si>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</si>
  <si>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</si>
  <si>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</si>
  <si>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</si>
  <si>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</si>
  <si>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</si>
  <si>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</si>
  <si>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</si>
  <si>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</si>
  <si>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</si>
  <si>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</si>
  <si>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</si>
  <si>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</si>
  <si>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</si>
  <si>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</si>
  <si>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</si>
  <si>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</si>
  <si>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</si>
  <si>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</si>
  <si>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</si>
  <si>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</si>
  <si>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</si>
  <si>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</si>
  <si>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</si>
  <si>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</si>
  <si>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</si>
  <si>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</si>
  <si>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</si>
  <si>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</si>
  <si>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</si>
  <si>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</si>
  <si>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</si>
  <si>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</si>
  <si>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</si>
  <si>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</si>
  <si>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</si>
  <si>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</si>
  <si>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</si>
  <si>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</si>
  <si>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</si>
  <si>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</si>
  <si>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</si>
  <si>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</si>
  <si>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</si>
  <si>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</si>
  <si>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</si>
  <si>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</si>
  <si>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</si>
  <si>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</si>
  <si>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</si>
  <si>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</si>
  <si>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</si>
  <si>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</si>
  <si>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</si>
  <si>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</si>
  <si>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</si>
  <si>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</si>
  <si>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</si>
  <si>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</si>
  <si>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</si>
  <si>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</si>
  <si>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</si>
  <si>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</si>
  <si>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</si>
  <si>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</si>
  <si>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</si>
  <si>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</si>
  <si>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</si>
  <si>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</si>
  <si>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</si>
  <si>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</si>
  <si>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</si>
  <si>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</si>
  <si>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</si>
  <si>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</si>
  <si>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</si>
  <si>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</si>
  <si>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</si>
  <si>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</si>
  <si>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</si>
  <si>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</si>
  <si>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</si>
  <si>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</si>
  <si>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</si>
  <si>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</si>
  <si>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</si>
  <si>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</si>
  <si>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</si>
  <si>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</si>
  <si>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</si>
  <si>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</si>
  <si>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</si>
  <si>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</si>
  <si>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</si>
  <si>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</si>
  <si>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</si>
  <si>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</si>
  <si>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</si>
  <si>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</si>
  <si>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</si>
  <si>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</si>
  <si>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</si>
  <si>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</si>
  <si>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</si>
  <si>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</si>
  <si>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</si>
  <si>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</si>
  <si>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</si>
  <si>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</si>
  <si>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</si>
  <si>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</si>
  <si>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</si>
  <si>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</si>
  <si>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</si>
  <si>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</si>
  <si>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</si>
  <si>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</si>
  <si>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</si>
  <si>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</si>
  <si>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</si>
  <si>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</si>
  <si>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</si>
  <si>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</si>
  <si>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</si>
  <si>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</si>
  <si>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</si>
  <si>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</si>
  <si>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</si>
  <si>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</si>
  <si>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</si>
  <si>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</si>
  <si>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</si>
  <si>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</si>
  <si>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</si>
  <si>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</si>
  <si>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</si>
  <si>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</si>
  <si>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</si>
  <si>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</si>
  <si>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</si>
  <si>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</si>
  <si>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</si>
  <si>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</si>
  <si>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</si>
  <si>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</si>
  <si>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</si>
  <si>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</si>
  <si>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</si>
  <si>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</si>
  <si>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</si>
  <si>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</si>
  <si>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</si>
  <si>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</si>
  <si>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</si>
  <si>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</si>
  <si>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</si>
  <si>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</si>
  <si>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</si>
  <si>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</si>
  <si>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</si>
  <si>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</si>
  <si>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</si>
  <si>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</si>
  <si>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</si>
  <si>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</si>
  <si>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</si>
  <si>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</si>
  <si>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</si>
  <si>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</si>
  <si>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</si>
  <si>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</si>
  <si>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</si>
  <si>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</si>
  <si>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</si>
  <si>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</si>
  <si>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</si>
  <si>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</si>
  <si>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</si>
  <si>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</si>
  <si>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</si>
  <si>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</si>
  <si>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</si>
  <si>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</si>
  <si>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</si>
  <si>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</si>
  <si>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</si>
  <si>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</si>
  <si>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</si>
  <si>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</si>
  <si>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</si>
  <si>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</si>
  <si>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</si>
  <si>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</si>
  <si>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</si>
  <si>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</si>
  <si>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</si>
  <si>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</si>
  <si>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</si>
  <si>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</si>
  <si>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</si>
  <si>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</si>
  <si>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</si>
  <si>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</si>
  <si>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</si>
  <si>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</si>
  <si>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</si>
  <si>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</si>
  <si>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</si>
  <si>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</si>
  <si>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</si>
  <si>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</si>
  <si>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</si>
  <si>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</si>
  <si>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</si>
  <si>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</si>
  <si>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</si>
  <si>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</si>
  <si>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</si>
  <si>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</si>
  <si>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</si>
  <si>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</si>
  <si>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</si>
  <si>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</si>
  <si>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</si>
  <si>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</si>
  <si>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</si>
  <si>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</si>
  <si>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</si>
  <si>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</si>
  <si>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</si>
  <si>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</si>
  <si>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</si>
  <si>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</si>
  <si>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</si>
  <si>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</si>
  <si>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</si>
  <si>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</si>
  <si>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</si>
  <si>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</si>
  <si>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</si>
  <si>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</si>
  <si>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</si>
  <si>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</si>
  <si>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</si>
  <si>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</si>
  <si>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</si>
  <si>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</si>
  <si>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</si>
  <si>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</si>
  <si>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</si>
  <si>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</si>
  <si>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</si>
  <si>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</si>
  <si>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</si>
  <si>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</si>
  <si>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</si>
  <si>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</si>
  <si>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</si>
  <si>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</si>
  <si>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</si>
  <si>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</si>
  <si>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</si>
  <si>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</si>
  <si>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</si>
  <si>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</si>
  <si>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</si>
  <si>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</si>
  <si>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</si>
  <si>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</si>
  <si>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</si>
  <si>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</si>
  <si>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</si>
  <si>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</si>
  <si>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</si>
  <si>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</si>
  <si>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</si>
  <si>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</si>
  <si>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</si>
  <si>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</si>
  <si>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</si>
  <si>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</si>
  <si>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</si>
  <si>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</si>
  <si>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</si>
  <si>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</si>
  <si>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</si>
  <si>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</si>
  <si>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</si>
  <si>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</si>
  <si>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</si>
  <si>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</si>
  <si>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</si>
  <si>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</si>
  <si>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</si>
  <si>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</si>
  <si>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</si>
  <si>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</si>
  <si>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</si>
  <si>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</si>
  <si>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</si>
  <si>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</si>
  <si>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</si>
  <si>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</si>
  <si>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</si>
  <si>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</si>
  <si>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</si>
  <si>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</si>
  <si>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</si>
  <si>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</si>
  <si>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</si>
  <si>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</si>
  <si>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</si>
  <si>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</si>
  <si>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</si>
  <si>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</si>
  <si>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</si>
  <si>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</si>
  <si>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</si>
  <si>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</si>
  <si>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</si>
  <si>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</si>
  <si>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</si>
  <si>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</si>
  <si>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</si>
  <si>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</si>
  <si>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</si>
  <si>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</si>
  <si>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</si>
  <si>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</si>
  <si>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</si>
  <si>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</si>
  <si>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</si>
  <si>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</si>
  <si>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</si>
  <si>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</si>
  <si>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</si>
  <si>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</si>
  <si>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</si>
  <si>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</si>
  <si>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</si>
  <si>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</si>
  <si>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</si>
  <si>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</si>
  <si>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</si>
  <si>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</si>
  <si>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</si>
  <si>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</si>
  <si>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</si>
  <si>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</si>
  <si>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</si>
  <si>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</si>
  <si>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</si>
  <si>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</si>
  <si>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</si>
  <si>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</si>
  <si>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</si>
  <si>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</si>
  <si>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</si>
  <si>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</si>
  <si>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</si>
  <si>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</si>
  <si>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</si>
  <si>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</si>
  <si>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</si>
  <si>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</si>
  <si>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</si>
  <si>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</si>
  <si>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</si>
  <si>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</si>
  <si>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</si>
  <si>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</si>
  <si>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</si>
  <si>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</si>
  <si>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</si>
  <si>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</si>
  <si>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</si>
  <si>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</si>
  <si>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</si>
  <si>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</si>
  <si>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</si>
  <si>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</si>
  <si>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</si>
  <si>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</si>
  <si>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</si>
  <si>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</si>
  <si>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</si>
  <si>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</si>
  <si>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</si>
  <si>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</si>
  <si>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</si>
  <si>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</si>
  <si>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</si>
  <si>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</si>
  <si>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</si>
  <si>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</si>
  <si>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</si>
  <si>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</si>
  <si>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</si>
  <si>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</si>
  <si>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</si>
  <si>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</si>
  <si>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</si>
  <si>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</si>
  <si>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</si>
  <si>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</si>
  <si>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</si>
  <si>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</si>
  <si>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</si>
  <si>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</si>
  <si>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</si>
  <si>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</si>
  <si>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</si>
  <si>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</si>
  <si>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</si>
  <si>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</si>
  <si>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</si>
  <si>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</si>
  <si>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</si>
  <si>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</si>
  <si>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</si>
  <si>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</si>
  <si>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</si>
  <si>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</si>
  <si>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</si>
  <si>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</si>
  <si>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</si>
  <si>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</si>
  <si>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</si>
  <si>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</si>
  <si>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</si>
  <si>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</si>
  <si>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</si>
  <si>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</si>
  <si>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</si>
  <si>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</si>
  <si>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</si>
  <si>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</si>
  <si>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</si>
  <si>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</si>
  <si>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</si>
  <si>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</si>
  <si>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</si>
  <si>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</si>
  <si>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</si>
  <si>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</si>
  <si>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</si>
  <si>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</si>
  <si>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</si>
  <si>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</si>
  <si>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</si>
  <si>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</si>
  <si>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</si>
  <si>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</si>
  <si>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</si>
  <si>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</si>
  <si>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</si>
  <si>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</si>
  <si>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</si>
  <si>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</si>
  <si>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</si>
  <si>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</si>
  <si>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</si>
  <si>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</si>
  <si>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</si>
  <si>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</si>
  <si>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</si>
  <si>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</si>
  <si>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</si>
  <si>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</si>
  <si>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</si>
  <si>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</si>
  <si>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</si>
  <si>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</si>
  <si>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</si>
  <si>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</si>
  <si>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</si>
  <si>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</si>
  <si>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</si>
  <si>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</si>
  <si>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</si>
  <si>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</si>
  <si>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</si>
  <si>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</si>
  <si>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</si>
  <si>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</si>
  <si>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</si>
  <si>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</si>
  <si>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</si>
  <si>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</si>
  <si>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</si>
  <si>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</si>
  <si>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</si>
  <si>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</si>
  <si>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</si>
  <si>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</si>
  <si>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</si>
  <si>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</si>
  <si>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</si>
  <si>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</si>
  <si>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</si>
  <si>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</si>
  <si>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</si>
  <si>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</si>
  <si>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</si>
  <si>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</si>
  <si>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</si>
  <si>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</si>
  <si>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</si>
  <si>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</si>
  <si>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</si>
  <si>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</si>
  <si>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</si>
  <si>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</si>
  <si>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</si>
  <si>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</si>
  <si>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</si>
  <si>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</si>
  <si>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</si>
  <si>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</si>
  <si>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</si>
  <si>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</si>
  <si>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</si>
  <si>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</si>
  <si>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</si>
  <si>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</si>
  <si>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</si>
  <si>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</si>
  <si>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</si>
  <si>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</si>
  <si>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</si>
  <si>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</si>
  <si>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</si>
  <si>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</si>
  <si>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</si>
  <si>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</si>
  <si>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</si>
  <si>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</si>
  <si>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</si>
  <si>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</si>
  <si>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</si>
  <si>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</si>
  <si>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</si>
  <si>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</si>
  <si>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</si>
  <si>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</si>
  <si>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</si>
  <si>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</si>
  <si>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</si>
  <si>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</si>
  <si>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</si>
  <si>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</si>
  <si>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</si>
  <si>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</si>
  <si>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</si>
  <si>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</si>
  <si>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</si>
  <si>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</si>
  <si>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</si>
  <si>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</si>
  <si>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</si>
  <si>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</si>
  <si>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</si>
  <si>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</si>
  <si>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</si>
  <si>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</si>
  <si>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</si>
  <si>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</si>
  <si>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</si>
  <si>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</si>
  <si>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</si>
  <si>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</si>
  <si>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</si>
  <si>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</si>
  <si>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</si>
  <si>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</si>
  <si>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</si>
  <si>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</si>
  <si>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</si>
  <si>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</si>
  <si>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</si>
  <si>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</si>
  <si>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</si>
  <si>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</si>
  <si>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</si>
  <si>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</si>
  <si>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</si>
  <si>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</si>
  <si>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</si>
  <si>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</si>
  <si>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</si>
  <si>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</si>
  <si>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</si>
  <si>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</si>
  <si>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</si>
  <si>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</si>
  <si>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</si>
  <si>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</si>
  <si>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</si>
  <si>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</si>
  <si>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</si>
  <si>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</si>
  <si>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</si>
  <si>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</si>
  <si>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</si>
  <si>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</si>
  <si>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</si>
  <si>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</si>
  <si>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</si>
  <si>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</si>
  <si>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</si>
  <si>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</si>
  <si>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</si>
  <si>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</si>
  <si>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</si>
  <si>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</si>
  <si>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</si>
  <si>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</si>
  <si>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</si>
  <si>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</si>
  <si>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</si>
  <si>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</si>
  <si>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</si>
  <si>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</si>
  <si>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</si>
  <si>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</si>
  <si>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</si>
  <si>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</si>
  <si>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</si>
  <si>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</si>
  <si>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</si>
  <si>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</si>
  <si>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</si>
  <si>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</si>
  <si>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</si>
  <si>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</si>
  <si>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</si>
  <si>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</si>
  <si>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</si>
  <si>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</si>
  <si>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</si>
  <si>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</si>
  <si>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</si>
  <si>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</si>
  <si>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</si>
  <si>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</si>
  <si>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</si>
  <si>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</si>
  <si>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</si>
  <si>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</si>
  <si>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</si>
  <si>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</si>
  <si>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</si>
  <si>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</si>
  <si>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</si>
  <si>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</si>
  <si>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</si>
  <si>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</si>
  <si>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</si>
  <si>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</si>
  <si>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</si>
  <si>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</si>
  <si>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</si>
  <si>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</si>
  <si>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</si>
  <si>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</si>
  <si>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</si>
  <si>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</si>
  <si>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</si>
  <si>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</si>
  <si>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</si>
  <si>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</si>
  <si>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</si>
  <si>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</si>
  <si>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</si>
  <si>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</si>
  <si>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</si>
  <si>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</si>
  <si>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</si>
  <si>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</si>
  <si>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</si>
  <si>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</si>
  <si>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</si>
  <si>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</si>
  <si>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</si>
  <si>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</si>
  <si>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</si>
  <si>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</si>
  <si>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</si>
  <si>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</si>
  <si>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</si>
  <si>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</si>
  <si>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</si>
  <si>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</si>
  <si>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</si>
  <si>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</si>
  <si>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</si>
  <si>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</si>
  <si>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</si>
  <si>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</si>
  <si>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</si>
  <si>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</si>
  <si>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</si>
  <si>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</si>
  <si>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</si>
  <si>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</si>
  <si>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</si>
  <si>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</si>
  <si>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</si>
  <si>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</si>
  <si>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</si>
  <si>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</si>
  <si>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</si>
  <si>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</si>
  <si>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</si>
  <si>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</si>
  <si>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</si>
  <si>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</si>
  <si>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</si>
  <si>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</si>
  <si>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</si>
  <si>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</si>
  <si>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</si>
  <si>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</si>
  <si>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</si>
  <si>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</si>
  <si>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</si>
  <si>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</si>
  <si>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</si>
  <si>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</si>
  <si>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</si>
  <si>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</si>
  <si>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</si>
  <si>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</si>
  <si>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</si>
  <si>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</si>
  <si>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</si>
  <si>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</si>
  <si>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</si>
  <si>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</si>
  <si>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</si>
  <si>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</si>
  <si>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</si>
  <si>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</si>
  <si>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</si>
  <si>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</si>
  <si>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</si>
  <si>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</si>
  <si>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</si>
  <si>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</si>
  <si>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</si>
  <si>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</si>
  <si>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</si>
  <si>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</si>
  <si>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</si>
  <si>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</si>
  <si>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</si>
  <si>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</si>
  <si>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</si>
  <si>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</si>
  <si>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</si>
  <si>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</si>
  <si>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</si>
  <si>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</si>
  <si>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</si>
  <si>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</si>
  <si>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</si>
  <si>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</si>
  <si>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</si>
  <si>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</si>
  <si>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</si>
  <si>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</si>
  <si>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</si>
  <si>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</si>
  <si>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</si>
  <si>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</si>
  <si>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</si>
  <si>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</si>
  <si>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</si>
  <si>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</si>
  <si>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</si>
  <si>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</si>
  <si>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</si>
  <si>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</si>
  <si>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</si>
  <si>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</si>
  <si>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</si>
  <si>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</si>
  <si>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</si>
  <si>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</si>
  <si>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</si>
  <si>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</si>
  <si>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</si>
  <si>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</si>
  <si>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</si>
  <si>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</si>
  <si>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</si>
  <si>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</si>
  <si>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</si>
  <si>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</si>
  <si>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</si>
  <si>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</si>
  <si>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</si>
  <si>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</si>
  <si>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</si>
  <si>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</si>
  <si>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</si>
  <si>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</si>
  <si>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</si>
  <si>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</si>
  <si>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</si>
  <si>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</si>
  <si>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</si>
  <si>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</si>
  <si>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</si>
  <si>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</si>
  <si>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</si>
  <si>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</si>
  <si>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</si>
  <si>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</si>
  <si>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</si>
  <si>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</si>
  <si>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</si>
  <si>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</si>
  <si>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</si>
  <si>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</si>
  <si>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</si>
  <si>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</si>
  <si>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</si>
  <si>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</si>
  <si>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</si>
  <si>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</si>
  <si>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</si>
  <si>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</si>
  <si>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</si>
  <si>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</si>
  <si>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</si>
  <si>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</si>
  <si>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</si>
  <si>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</si>
  <si>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</si>
  <si>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</si>
  <si>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</si>
  <si>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</si>
  <si>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</si>
  <si>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</si>
  <si>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</si>
  <si>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</si>
  <si>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</si>
  <si>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</si>
  <si>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</si>
  <si>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</si>
  <si>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</si>
  <si>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</si>
  <si>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</si>
  <si>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</si>
  <si>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</si>
  <si>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</si>
  <si>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</si>
  <si>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</si>
  <si>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</si>
  <si>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</si>
  <si>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</si>
  <si>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</si>
  <si>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</si>
  <si>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</si>
  <si>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</si>
  <si>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</si>
  <si>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</si>
  <si>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</si>
  <si>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</si>
  <si>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</si>
  <si>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</si>
  <si>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</si>
  <si>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</si>
  <si>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</si>
  <si>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</si>
  <si>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</si>
  <si>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</si>
  <si>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</si>
  <si>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</si>
  <si>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</si>
  <si>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</si>
  <si>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</si>
  <si>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</si>
  <si>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</si>
  <si>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</si>
  <si>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</si>
  <si>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</si>
  <si>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</si>
  <si>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</si>
  <si>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</si>
  <si>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</si>
  <si>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</si>
  <si>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</si>
  <si>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</si>
  <si>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</si>
  <si>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</si>
  <si>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</si>
  <si>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</si>
  <si>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</si>
  <si>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</si>
  <si>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</si>
  <si>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</si>
  <si>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</si>
  <si>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</si>
  <si>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</si>
  <si>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</si>
  <si>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</si>
  <si>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</si>
  <si>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</si>
  <si>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</si>
  <si>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</si>
  <si>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</si>
  <si>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</si>
  <si>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</si>
  <si>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</si>
  <si>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</si>
  <si>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</si>
  <si>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</si>
  <si>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</si>
  <si>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</si>
  <si>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</si>
  <si>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</si>
  <si>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</si>
  <si>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</si>
  <si>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</si>
  <si>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</si>
  <si>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</si>
  <si>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</si>
  <si>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</si>
  <si>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</si>
  <si>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</si>
  <si>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</si>
  <si>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</si>
  <si>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</si>
  <si>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</si>
  <si>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</si>
  <si>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</si>
  <si>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</si>
  <si>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</si>
  <si>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</si>
  <si>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</si>
  <si>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</si>
  <si>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</si>
  <si>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</si>
  <si>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</si>
  <si>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</si>
  <si>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</si>
  <si>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</si>
  <si>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</si>
  <si>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</si>
  <si>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</si>
  <si>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</si>
  <si>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</si>
  <si>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</si>
  <si>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</si>
  <si>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</si>
  <si>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</si>
  <si>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</si>
  <si>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</si>
  <si>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</si>
  <si>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</si>
  <si>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</si>
  <si>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</si>
  <si>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</si>
  <si>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</si>
  <si>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</si>
  <si>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</si>
  <si>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</si>
  <si>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</si>
  <si>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</si>
  <si>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</si>
  <si>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</si>
  <si>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</si>
  <si>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</si>
  <si>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</si>
  <si>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</si>
  <si>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</si>
  <si>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</si>
  <si>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</si>
  <si>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</si>
  <si>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</si>
  <si>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</si>
  <si>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</si>
  <si>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</si>
  <si>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</si>
  <si>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</si>
  <si>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</si>
  <si>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</si>
  <si>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</si>
  <si>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</si>
  <si>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</si>
  <si>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</si>
  <si>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</si>
  <si>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</si>
  <si>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</si>
  <si>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</si>
  <si>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</si>
  <si>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</si>
  <si>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</si>
  <si>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</si>
  <si>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</si>
  <si>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</si>
  <si>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</si>
  <si>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</si>
  <si>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</si>
  <si>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</si>
  <si>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</si>
  <si>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</si>
  <si>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</si>
  <si>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</si>
  <si>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</si>
  <si>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</si>
  <si>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</si>
  <si>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</si>
  <si>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</si>
  <si>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</si>
  <si>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</si>
  <si>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</si>
  <si>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</si>
  <si>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</si>
  <si>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</si>
  <si>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</si>
  <si>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</si>
  <si>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</si>
  <si>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</si>
  <si>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</si>
  <si>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</si>
  <si>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</si>
  <si>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</si>
  <si>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</si>
  <si>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</si>
  <si>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</si>
  <si>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</si>
  <si>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</si>
  <si>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</si>
  <si>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</si>
  <si>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</si>
  <si>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</si>
  <si>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</si>
  <si>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</si>
  <si>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</si>
  <si>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</si>
  <si>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</si>
  <si>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</si>
  <si>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</si>
  <si>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</si>
  <si>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</si>
  <si>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</si>
  <si>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</si>
  <si>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</si>
  <si>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</si>
  <si>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</si>
  <si>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</si>
  <si>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</si>
  <si>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</si>
  <si>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</si>
  <si>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</si>
  <si>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</si>
  <si>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</si>
  <si>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</si>
  <si>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</si>
  <si>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</si>
  <si>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</si>
  <si>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</si>
  <si>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</si>
  <si>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</si>
  <si>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</si>
  <si>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</si>
  <si>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</si>
  <si>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</si>
  <si>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</si>
  <si>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</si>
  <si>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</si>
  <si>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</si>
  <si>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</si>
  <si>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</si>
  <si>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</si>
  <si>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</si>
  <si>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</si>
  <si>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</si>
  <si>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</si>
  <si>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</si>
  <si>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</si>
  <si>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</si>
  <si>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</si>
  <si>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</si>
  <si>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</si>
  <si>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</si>
  <si>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</si>
  <si>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</si>
  <si>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</si>
  <si>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</si>
  <si>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</si>
  <si>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</si>
  <si>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</si>
  <si>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</si>
  <si>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</si>
  <si>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</si>
  <si>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</si>
  <si>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</si>
  <si>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</si>
  <si>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</si>
  <si>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</si>
  <si>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</si>
  <si>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</si>
  <si>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</si>
  <si>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</si>
  <si>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</si>
  <si>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</si>
  <si>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</si>
  <si>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</si>
  <si>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</si>
  <si>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</si>
  <si>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</si>
  <si>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</si>
  <si>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</si>
  <si>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</si>
  <si>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</si>
  <si>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</si>
  <si>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</si>
  <si>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</si>
  <si>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</si>
  <si>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</si>
  <si>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</si>
  <si>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</si>
  <si>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</si>
  <si>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</si>
  <si>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</si>
  <si>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</si>
  <si>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</si>
  <si>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</si>
  <si>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</si>
  <si>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</si>
  <si>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</si>
  <si>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</si>
  <si>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</si>
  <si>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</si>
  <si>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</si>
  <si>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</si>
  <si>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</si>
  <si>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</si>
  <si>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</si>
  <si>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</si>
  <si>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</si>
  <si>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</si>
  <si>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</si>
  <si>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</si>
  <si>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</si>
  <si>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</si>
  <si>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</si>
  <si>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</si>
  <si>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</si>
  <si>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</si>
  <si>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</si>
  <si>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</si>
  <si>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</si>
  <si>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</si>
  <si>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</si>
  <si>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</si>
  <si>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</si>
  <si>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</si>
  <si>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</si>
  <si>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</si>
  <si>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</si>
  <si>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</si>
  <si>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</si>
  <si>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</si>
  <si>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</si>
  <si>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</si>
  <si>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</si>
  <si>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</si>
  <si>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</si>
  <si>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</si>
  <si>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</si>
  <si>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</si>
  <si>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</si>
  <si>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</si>
  <si>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</si>
  <si>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</si>
  <si>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</si>
  <si>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</si>
  <si>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</si>
  <si>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</si>
  <si>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</si>
  <si>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</si>
  <si>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</si>
  <si>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</si>
  <si>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</si>
  <si>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</si>
  <si>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</si>
  <si>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</si>
  <si>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</si>
  <si>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</si>
  <si>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</si>
  <si>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</si>
  <si>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</si>
  <si>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</si>
  <si>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</si>
  <si>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</si>
  <si>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</si>
  <si>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</si>
  <si>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</si>
  <si>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</si>
  <si>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</si>
  <si>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</si>
  <si>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</si>
  <si>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</si>
  <si>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</si>
  <si>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</si>
  <si>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</si>
  <si>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</si>
  <si>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</si>
  <si>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</si>
  <si>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</si>
  <si>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</si>
  <si>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</si>
  <si>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</si>
  <si>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</si>
  <si>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</si>
  <si>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</si>
  <si>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</si>
  <si>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</si>
  <si>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</si>
  <si>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</si>
  <si>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</si>
  <si>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</si>
  <si>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</si>
  <si>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</si>
  <si>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</si>
  <si>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</si>
  <si>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</si>
  <si>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</si>
  <si>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</si>
  <si>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</si>
  <si>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</si>
  <si>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</si>
  <si>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</si>
  <si>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</si>
  <si>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</si>
  <si>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</si>
  <si>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</si>
  <si>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</si>
  <si>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</si>
  <si>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</si>
  <si>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</si>
  <si>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</si>
  <si>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</si>
  <si>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</si>
  <si>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</si>
  <si>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</si>
  <si>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</si>
  <si>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</si>
  <si>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</si>
  <si>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</si>
  <si>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</si>
  <si>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</si>
  <si>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</si>
  <si>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</si>
  <si>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</si>
  <si>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</si>
  <si>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</si>
  <si>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</si>
  <si>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</si>
  <si>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</si>
  <si>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</si>
  <si>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</si>
  <si>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</si>
  <si>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</si>
  <si>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</si>
  <si>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</si>
  <si>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</si>
  <si>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</si>
  <si>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</si>
  <si>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</si>
  <si>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</si>
  <si>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</si>
  <si>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</si>
  <si>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</si>
  <si>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</si>
  <si>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</si>
  <si>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</si>
  <si>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</si>
  <si>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</si>
  <si>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</si>
  <si>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</si>
  <si>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</si>
  <si>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</si>
  <si>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</si>
  <si>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</si>
  <si>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</si>
  <si>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</si>
  <si>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</si>
  <si>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</si>
  <si>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</si>
  <si>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</si>
  <si>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</si>
  <si>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</si>
  <si>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</si>
  <si>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</si>
  <si>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</si>
  <si>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</si>
  <si>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</si>
  <si>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</si>
  <si>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</si>
  <si>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</si>
  <si>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</si>
  <si>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</si>
  <si>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</si>
  <si>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</si>
  <si>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</si>
  <si>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</si>
  <si>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</si>
  <si>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</si>
  <si>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</si>
  <si>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</si>
  <si>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</si>
  <si>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</si>
  <si>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</si>
  <si>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</si>
  <si>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</si>
  <si>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</si>
  <si>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</si>
  <si>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</si>
  <si>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</si>
  <si>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</si>
  <si>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</si>
  <si>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</si>
  <si>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</si>
  <si>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</si>
  <si>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</si>
  <si>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</si>
  <si>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</si>
  <si>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</si>
  <si>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</si>
  <si>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</si>
  <si>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</si>
  <si>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</si>
  <si>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</si>
  <si>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</si>
  <si>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</si>
  <si>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</si>
  <si>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</si>
  <si>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</si>
  <si>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</si>
  <si>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</si>
  <si>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</si>
  <si>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</si>
  <si>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</si>
  <si>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</si>
  <si>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</si>
  <si>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</si>
  <si>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</si>
  <si>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</si>
  <si>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</si>
  <si>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</si>
  <si>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</si>
  <si>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</si>
  <si>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</si>
  <si>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</si>
  <si>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</si>
  <si>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</si>
  <si>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</si>
  <si>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</si>
  <si>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</si>
  <si>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</si>
  <si>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</si>
  <si>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</si>
  <si>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</si>
  <si>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</si>
  <si>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</si>
  <si>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</si>
  <si>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</si>
  <si>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</si>
  <si>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</si>
  <si>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</si>
  <si>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</si>
  <si>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</si>
  <si>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</si>
  <si>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</si>
  <si>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</si>
  <si>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</si>
  <si>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</si>
  <si>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</si>
  <si>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</si>
  <si>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</si>
  <si>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</si>
  <si>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</si>
  <si>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</si>
  <si>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</si>
  <si>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</si>
  <si>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</si>
  <si>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</si>
  <si>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</si>
  <si>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</si>
  <si>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</si>
  <si>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</si>
  <si>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</si>
  <si>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</si>
  <si>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</si>
  <si>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</si>
  <si>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</si>
  <si>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</si>
  <si>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</si>
  <si>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</si>
  <si>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</si>
  <si>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</si>
  <si>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</si>
  <si>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</si>
  <si>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</si>
  <si>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</si>
  <si>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</si>
  <si>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</si>
  <si>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</si>
  <si>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</si>
  <si>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</si>
  <si>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</si>
  <si>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</si>
  <si>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</si>
  <si>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</si>
  <si>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</si>
  <si>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</si>
  <si>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</si>
  <si>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</si>
  <si>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</si>
  <si>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</si>
  <si>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</si>
  <si>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</si>
  <si>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</si>
  <si>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</si>
  <si>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</si>
  <si>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</si>
  <si>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</si>
  <si>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</si>
  <si>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</si>
  <si>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</si>
  <si>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</si>
  <si>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</si>
  <si>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</si>
  <si>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</si>
  <si>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</si>
  <si>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</si>
  <si>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</si>
  <si>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</si>
  <si>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</si>
  <si>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</si>
  <si>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</si>
  <si>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</si>
  <si>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</si>
  <si>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</si>
  <si>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</si>
  <si>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</si>
  <si>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</si>
  <si>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</si>
  <si>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</si>
  <si>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</si>
  <si>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</si>
  <si>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</si>
  <si>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</si>
  <si>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</si>
  <si>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</si>
  <si>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</si>
  <si>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</si>
  <si>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</si>
  <si>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</si>
  <si>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</si>
  <si>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</si>
  <si>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</si>
  <si>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</si>
  <si>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</si>
  <si>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</si>
  <si>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</si>
  <si>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</si>
  <si>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</si>
  <si>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</si>
  <si>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</si>
  <si>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</si>
  <si>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</si>
  <si>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</si>
  <si>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</si>
  <si>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</si>
  <si>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</si>
  <si>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</si>
  <si>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</si>
  <si>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</si>
  <si>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</si>
  <si>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</si>
  <si>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</si>
  <si>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</si>
  <si>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</si>
  <si>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</si>
  <si>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</si>
  <si>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</si>
  <si>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</si>
  <si>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</si>
  <si>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</si>
  <si>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</si>
  <si>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</si>
  <si>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</si>
  <si>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</si>
  <si>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</si>
  <si>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</si>
  <si>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</si>
  <si>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</si>
  <si>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</si>
  <si>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</si>
  <si>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</si>
  <si>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</si>
  <si>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</si>
  <si>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</si>
  <si>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</si>
  <si>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</si>
  <si>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</si>
  <si>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</si>
  <si>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</si>
  <si>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</si>
  <si>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</si>
  <si>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</si>
  <si>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</si>
  <si>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</si>
  <si>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</si>
  <si>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</si>
  <si>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</si>
  <si>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</si>
  <si>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</si>
  <si>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</si>
  <si>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</si>
  <si>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</si>
  <si>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</si>
  <si>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</si>
  <si>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</si>
  <si>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</si>
  <si>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</si>
  <si>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</si>
  <si>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</si>
  <si>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</si>
  <si>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</si>
  <si>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</si>
  <si>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</si>
  <si>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</si>
  <si>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</si>
  <si>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</si>
  <si>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</si>
  <si>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</si>
  <si>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</si>
  <si>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</si>
  <si>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</si>
  <si>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</si>
  <si>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</si>
  <si>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</si>
  <si>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</si>
  <si>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</si>
  <si>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</si>
  <si>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</si>
  <si>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</si>
  <si>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</si>
  <si>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</si>
  <si>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</si>
  <si>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</si>
  <si>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</si>
  <si>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</si>
  <si>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</si>
  <si>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</si>
  <si>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</si>
  <si>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</si>
  <si>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</si>
  <si>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</si>
  <si>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</si>
  <si>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</si>
  <si>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</si>
  <si>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</si>
  <si>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</si>
  <si>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</si>
  <si>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</si>
  <si>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</si>
  <si>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</si>
  <si>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</si>
  <si>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</si>
  <si>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</si>
  <si>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</si>
  <si>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</si>
  <si>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</si>
  <si>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</si>
  <si>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</si>
  <si>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</si>
  <si>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</si>
  <si>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</si>
  <si>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</si>
  <si>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</si>
  <si>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</si>
  <si>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</si>
  <si>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</si>
  <si>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</si>
  <si>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</si>
  <si>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</si>
  <si>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</si>
  <si>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</si>
  <si>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</si>
  <si>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</si>
  <si>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</si>
  <si>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</si>
  <si>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</si>
  <si>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</si>
  <si>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</si>
  <si>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</si>
  <si>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</si>
  <si>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</si>
  <si>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</si>
  <si>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</si>
  <si>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</si>
  <si>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</si>
  <si>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</si>
  <si>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</si>
  <si>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</si>
  <si>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</si>
  <si>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</si>
  <si>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</si>
  <si>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</si>
  <si>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</si>
  <si>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</si>
  <si>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</si>
  <si>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</si>
  <si>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</si>
  <si>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</si>
  <si>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</si>
  <si>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</si>
  <si>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</si>
  <si>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</si>
  <si>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</si>
  <si>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</si>
  <si>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</si>
  <si>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</si>
  <si>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</si>
  <si>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</si>
  <si>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</si>
  <si>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</si>
  <si>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</si>
  <si>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</si>
  <si>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</si>
  <si>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</si>
  <si>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</si>
  <si>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</si>
  <si>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</si>
  <si>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</si>
  <si>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</si>
  <si>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</si>
  <si>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</si>
  <si>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</si>
  <si>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</si>
  <si>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</si>
  <si>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</si>
  <si>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</si>
  <si>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</si>
  <si>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</si>
  <si>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</si>
  <si>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</si>
  <si>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</si>
  <si>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</si>
  <si>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</si>
  <si>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</si>
  <si>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</si>
  <si>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</si>
  <si>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</si>
  <si>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</si>
  <si>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</si>
  <si>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</si>
  <si>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</si>
  <si>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</si>
  <si>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</si>
  <si>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</si>
  <si>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</si>
  <si>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</si>
  <si>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</si>
  <si>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</si>
  <si>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</si>
  <si>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</si>
  <si>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</si>
  <si>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</si>
  <si>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</si>
  <si>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</si>
  <si>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</si>
  <si>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</si>
  <si>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</si>
  <si>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</si>
  <si>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</si>
  <si>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</si>
  <si>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</si>
  <si>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</si>
  <si>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</si>
  <si>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</si>
  <si>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</si>
  <si>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</si>
  <si>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</si>
  <si>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</si>
  <si>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</si>
  <si>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</si>
  <si>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</si>
  <si>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</si>
  <si>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</si>
  <si>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</si>
  <si>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</si>
  <si>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</si>
  <si>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</si>
  <si>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</si>
  <si>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</si>
  <si>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</si>
  <si>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</si>
  <si>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</si>
  <si>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</si>
  <si>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</si>
  <si>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</si>
  <si>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</si>
  <si>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</si>
  <si>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</si>
  <si>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</si>
  <si>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</si>
  <si>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</si>
  <si>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</si>
  <si>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</si>
  <si>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</si>
  <si>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</si>
  <si>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</si>
  <si>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</si>
  <si>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</si>
  <si>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</si>
  <si>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</si>
  <si>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</si>
  <si>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</si>
  <si>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</si>
  <si>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</si>
  <si>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</si>
  <si>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</si>
  <si>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</si>
  <si>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</si>
  <si>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</si>
  <si>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</si>
  <si>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</si>
  <si>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</si>
  <si>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</si>
  <si>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</si>
  <si>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</si>
  <si>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</si>
  <si>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</si>
  <si>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</si>
  <si>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</si>
  <si>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</si>
  <si>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</si>
  <si>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</si>
  <si>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</si>
  <si>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</si>
  <si>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</si>
  <si>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</si>
  <si>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</si>
  <si>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</si>
  <si>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</si>
  <si>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</si>
  <si>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</si>
  <si>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</si>
  <si>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</si>
  <si>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</si>
  <si>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</si>
  <si>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</si>
  <si>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</si>
  <si>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</si>
  <si>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</si>
  <si>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</si>
  <si>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</si>
  <si>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</si>
  <si>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</si>
  <si>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</si>
  <si>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</si>
  <si>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</si>
  <si>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</si>
  <si>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</si>
  <si>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</si>
  <si>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</si>
  <si>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</si>
  <si>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</si>
  <si>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</si>
  <si>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</si>
  <si>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</si>
  <si>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</si>
  <si>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</si>
  <si>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</si>
  <si>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</si>
  <si>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</si>
  <si>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</si>
  <si>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</si>
  <si>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</si>
  <si>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</si>
  <si>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</si>
  <si>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</si>
  <si>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</si>
  <si>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</si>
  <si>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</si>
  <si>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</si>
  <si>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</si>
  <si>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</si>
  <si>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</si>
  <si>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</si>
  <si>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</si>
  <si>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</si>
  <si>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</si>
  <si>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</si>
  <si>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</si>
  <si>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</si>
  <si>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</si>
  <si>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</si>
  <si>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</si>
  <si>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</si>
  <si>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</si>
  <si>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</si>
  <si>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</si>
  <si>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</si>
  <si>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</si>
  <si>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</si>
  <si>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</si>
  <si>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</si>
  <si>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</si>
  <si>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</si>
  <si>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</si>
  <si>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</si>
  <si>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</si>
  <si>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</si>
  <si>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</si>
  <si>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</si>
  <si>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</si>
  <si>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</si>
  <si>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</si>
  <si>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</si>
  <si>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</si>
  <si>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</si>
  <si>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</si>
  <si>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</si>
  <si>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</si>
  <si>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</si>
  <si>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</si>
  <si>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</si>
  <si>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</si>
  <si>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</si>
  <si>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</si>
  <si>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</si>
  <si>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</si>
  <si>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</si>
  <si>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</si>
  <si>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</si>
  <si>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</si>
  <si>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</si>
  <si>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</si>
  <si>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</si>
  <si>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</si>
  <si>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</si>
  <si>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</si>
  <si>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</si>
  <si>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</si>
  <si>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</si>
  <si>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</si>
  <si>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</si>
  <si>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</si>
  <si>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</si>
  <si>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</si>
  <si>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</si>
  <si>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</si>
  <si>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</si>
  <si>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</si>
  <si>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</si>
  <si>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</si>
  <si>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</si>
  <si>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</si>
  <si>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</si>
  <si>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</si>
  <si>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</si>
  <si>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</si>
  <si>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</si>
  <si>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</si>
  <si>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</si>
  <si>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</si>
  <si>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</si>
  <si>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</si>
  <si>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</si>
  <si>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</si>
  <si>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</si>
  <si>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</si>
  <si>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</si>
  <si>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</si>
  <si>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</si>
  <si>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</si>
  <si>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</si>
  <si>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</si>
  <si>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</si>
  <si>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</si>
  <si>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</si>
  <si>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</si>
  <si>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</si>
  <si>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</si>
  <si>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</si>
  <si>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</si>
  <si>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</si>
  <si>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</si>
  <si>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</si>
  <si>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</si>
  <si>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</si>
  <si>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</si>
  <si>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</si>
  <si>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</si>
  <si>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</si>
  <si>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</si>
  <si>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</si>
  <si>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</si>
  <si>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</si>
  <si>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</si>
  <si>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</si>
  <si>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</si>
  <si>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</si>
  <si>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</si>
  <si>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</si>
  <si>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</si>
  <si>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</si>
  <si>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</si>
  <si>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</si>
  <si>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</si>
  <si>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</si>
  <si>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</si>
  <si>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</si>
  <si>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</si>
  <si>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</si>
  <si>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</si>
  <si>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</si>
  <si>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</si>
  <si>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</si>
  <si>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</si>
  <si>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</si>
  <si>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</si>
  <si>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</si>
  <si>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</si>
  <si>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</si>
  <si>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</si>
  <si>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</si>
  <si>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</si>
  <si>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</si>
  <si>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</si>
  <si>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</si>
  <si>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</si>
  <si>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</si>
  <si>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</si>
  <si>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</si>
  <si>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</si>
  <si>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</si>
  <si>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</si>
  <si>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</si>
  <si>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</si>
  <si>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</si>
  <si>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</si>
  <si>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</si>
  <si>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</si>
  <si>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</si>
  <si>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</si>
  <si>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</si>
  <si>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</si>
  <si>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</si>
  <si>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</si>
  <si>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</si>
  <si>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</si>
  <si>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</si>
  <si>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</si>
  <si>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</si>
  <si>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</si>
  <si>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</si>
  <si>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</si>
  <si>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</si>
  <si>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</si>
  <si>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</si>
  <si>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</si>
  <si>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</si>
  <si>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</si>
  <si>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</si>
  <si>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</si>
  <si>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</si>
  <si>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</si>
  <si>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</si>
  <si>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</si>
  <si>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</si>
  <si>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</si>
  <si>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</si>
  <si>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</si>
  <si>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</si>
  <si>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</si>
  <si>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</si>
  <si>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</si>
  <si>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</si>
  <si>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</si>
  <si>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</si>
  <si>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</si>
  <si>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</si>
  <si>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</si>
  <si>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</si>
  <si>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</si>
  <si>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</si>
  <si>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</si>
  <si>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</si>
  <si>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</si>
  <si>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</si>
  <si>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</si>
  <si>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</si>
  <si>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</si>
  <si>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</si>
  <si>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</si>
  <si>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</si>
  <si>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</si>
  <si>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</si>
  <si>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</si>
  <si>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</si>
  <si>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</si>
  <si>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</si>
  <si>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</si>
  <si>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</si>
  <si>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</si>
  <si>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</si>
  <si>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</si>
  <si>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</si>
  <si>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</si>
  <si>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</si>
  <si>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</si>
  <si>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</si>
  <si>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</si>
  <si>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</si>
  <si>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</si>
  <si>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</si>
  <si>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</si>
  <si>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</si>
  <si>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</si>
  <si>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</si>
  <si>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</si>
  <si>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</si>
  <si>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</si>
  <si>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</si>
  <si>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</si>
  <si>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</si>
  <si>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</si>
  <si>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</si>
  <si>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</si>
  <si>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</si>
  <si>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</si>
  <si>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</si>
  <si>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</si>
  <si>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</si>
  <si>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</si>
  <si>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</si>
  <si>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</si>
  <si>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</si>
  <si>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</si>
  <si>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</si>
  <si>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</si>
  <si>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</si>
  <si>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</si>
  <si>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</si>
  <si>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</si>
  <si>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</si>
  <si>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</si>
  <si>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</si>
  <si>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</si>
  <si>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</si>
  <si>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</si>
  <si>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</si>
  <si>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</si>
  <si>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</si>
  <si>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</si>
  <si>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</si>
  <si>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</si>
  <si>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</si>
  <si>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</si>
  <si>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</si>
  <si>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</si>
  <si>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</si>
  <si>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</si>
  <si>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</si>
  <si>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</si>
  <si>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</si>
  <si>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</si>
  <si>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</si>
  <si>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</si>
  <si>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</si>
  <si>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</si>
  <si>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</si>
  <si>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</si>
  <si>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</si>
  <si>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</si>
  <si>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</si>
  <si>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</si>
  <si>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</si>
  <si>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</si>
  <si>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</si>
  <si>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</si>
  <si>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</si>
  <si>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</si>
  <si>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</si>
  <si>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</si>
  <si>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</si>
  <si>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</si>
  <si>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</si>
  <si>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</si>
  <si>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</si>
  <si>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</si>
  <si>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</si>
  <si>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</si>
  <si>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</si>
  <si>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</si>
  <si>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</si>
  <si>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</si>
  <si>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</si>
  <si>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</si>
  <si>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</si>
  <si>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</si>
  <si>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</si>
  <si>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</si>
  <si>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</si>
  <si>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</si>
  <si>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</si>
  <si>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</si>
  <si>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</si>
  <si>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</si>
  <si>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</si>
  <si>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</si>
  <si>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</si>
  <si>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</si>
  <si>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</si>
  <si>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</si>
  <si>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</si>
  <si>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</si>
  <si>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</si>
  <si>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</si>
  <si>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</si>
  <si>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</si>
  <si>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</si>
  <si>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</si>
  <si>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</si>
  <si>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</si>
  <si>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</si>
  <si>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</si>
  <si>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</si>
  <si>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</si>
  <si>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</si>
  <si>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</si>
  <si>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</si>
  <si>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</si>
  <si>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</si>
  <si>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</si>
  <si>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</si>
  <si>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</si>
  <si>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</si>
  <si>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</si>
  <si>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</si>
  <si>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</si>
  <si>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</si>
  <si>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</si>
  <si>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</si>
  <si>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</si>
  <si>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</si>
  <si>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</si>
  <si>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</si>
  <si>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</si>
  <si>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</si>
  <si>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</si>
  <si>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</si>
  <si>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</si>
  <si>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</si>
  <si>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</si>
  <si>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</si>
  <si>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</si>
  <si>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</si>
  <si>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</si>
  <si>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</si>
  <si>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</si>
  <si>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</si>
  <si>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</si>
  <si>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</si>
  <si>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</si>
  <si>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</si>
  <si>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</si>
  <si>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</si>
  <si>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</si>
  <si>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</si>
  <si>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</si>
  <si>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</si>
  <si>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</si>
  <si>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</si>
  <si>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</si>
  <si>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</si>
  <si>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</si>
  <si>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</si>
  <si>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</si>
  <si>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</si>
  <si>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</si>
  <si>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</si>
  <si>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</si>
  <si>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</si>
  <si>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</si>
  <si>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</si>
  <si>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</si>
  <si>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</si>
  <si>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</si>
  <si>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</si>
  <si>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</si>
  <si>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</si>
  <si>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</si>
  <si>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</si>
  <si>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</si>
  <si>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</si>
  <si>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</si>
  <si>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</si>
  <si>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</si>
  <si>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</si>
  <si>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</si>
  <si>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</si>
  <si>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</si>
  <si>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</si>
  <si>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</si>
  <si>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</si>
  <si>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</si>
  <si>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</si>
  <si>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</si>
  <si>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</si>
  <si>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</si>
  <si>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</si>
  <si>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</si>
  <si>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</si>
  <si>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</si>
  <si>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</si>
  <si>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</si>
  <si>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</si>
  <si>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</si>
  <si>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</si>
  <si>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</si>
  <si>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</si>
  <si>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</si>
  <si>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</si>
  <si>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</si>
  <si>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</si>
  <si>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</si>
  <si>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</si>
  <si>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</si>
  <si>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</si>
  <si>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</si>
  <si>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</si>
  <si>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</si>
  <si>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</si>
  <si>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</si>
  <si>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</si>
  <si>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</si>
  <si>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</si>
  <si>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</si>
  <si>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</si>
  <si>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</si>
  <si>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</si>
  <si>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</si>
  <si>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</si>
  <si>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</si>
  <si>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</si>
  <si>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</si>
  <si>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</si>
  <si>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</si>
  <si>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</si>
  <si>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</si>
  <si>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</si>
  <si>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</si>
  <si>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</si>
  <si>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</si>
  <si>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</si>
  <si>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</si>
  <si>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</si>
  <si>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</si>
  <si>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</si>
  <si>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</si>
  <si>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</si>
  <si>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</si>
  <si>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</si>
  <si>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</si>
  <si>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</si>
  <si>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</si>
  <si>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</si>
  <si>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</si>
  <si>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</si>
  <si>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</si>
  <si>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</si>
  <si>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</si>
  <si>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</si>
  <si>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</si>
  <si>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</si>
  <si>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</si>
  <si>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</si>
  <si>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</si>
  <si>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</si>
  <si>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</si>
  <si>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</si>
  <si>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</si>
  <si>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</si>
  <si>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</si>
  <si>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</si>
  <si>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</si>
  <si>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</si>
  <si>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</si>
  <si>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</si>
  <si>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</si>
  <si>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</si>
  <si>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</si>
  <si>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</si>
  <si>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</si>
  <si>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</si>
  <si>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</si>
  <si>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</si>
  <si>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</si>
  <si>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</si>
  <si>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</si>
  <si>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</si>
  <si>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</si>
  <si>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</si>
  <si>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</si>
  <si>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</si>
  <si>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</si>
  <si>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</si>
  <si>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</si>
  <si>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</si>
  <si>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</si>
  <si>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</si>
  <si>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</si>
  <si>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</si>
  <si>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</si>
  <si>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</si>
  <si>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</si>
  <si>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</si>
  <si>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</si>
  <si>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</si>
  <si>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</si>
  <si>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</si>
  <si>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</si>
  <si>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</si>
  <si>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</si>
  <si>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</si>
  <si>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</si>
  <si>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</si>
  <si>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</si>
  <si>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</si>
  <si>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</si>
  <si>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</si>
  <si>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</si>
  <si>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</si>
  <si>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</si>
  <si>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</si>
  <si>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</si>
  <si>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</si>
  <si>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</si>
  <si>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</si>
  <si>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</si>
  <si>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</si>
  <si>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</si>
  <si>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</si>
  <si>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</si>
  <si>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</si>
  <si>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</si>
  <si>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</si>
  <si>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</si>
  <si>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</si>
  <si>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</si>
  <si>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</si>
  <si>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</si>
  <si>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</si>
  <si>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</si>
  <si>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</si>
  <si>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</si>
  <si>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</si>
  <si>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</si>
  <si>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</si>
  <si>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</si>
  <si>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</si>
  <si>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</si>
  <si>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</si>
  <si>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</si>
  <si>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</si>
  <si>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</si>
  <si>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</si>
  <si>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</si>
  <si>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</si>
  <si>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</si>
  <si>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</si>
  <si>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</si>
  <si>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</si>
  <si>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</si>
  <si>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</si>
  <si>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</si>
  <si>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</si>
  <si>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</si>
  <si>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</si>
  <si>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</si>
  <si>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</si>
  <si>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</si>
  <si>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</si>
  <si>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</si>
  <si>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</si>
  <si>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</si>
  <si>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</si>
  <si>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</si>
  <si>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</si>
  <si>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</si>
  <si>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</si>
  <si>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</si>
  <si>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</si>
  <si>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</si>
  <si>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</si>
  <si>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</si>
  <si>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</si>
  <si>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</si>
  <si>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</si>
  <si>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</si>
  <si>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</si>
  <si>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</si>
  <si>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</si>
  <si>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</si>
  <si>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</si>
  <si>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</si>
  <si>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</si>
  <si>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</si>
  <si>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</si>
  <si>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</si>
  <si>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</si>
  <si>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</si>
  <si>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</si>
  <si>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</si>
  <si>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</si>
  <si>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</si>
  <si>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</si>
  <si>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</si>
  <si>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</si>
  <si>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</si>
  <si>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</si>
  <si>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</si>
  <si>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</si>
  <si>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</si>
  <si>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</si>
  <si>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</si>
  <si>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</si>
  <si>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</si>
  <si>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</si>
  <si>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</si>
  <si>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</si>
  <si>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</si>
  <si>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</si>
  <si>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</si>
  <si>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</si>
  <si>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</si>
  <si>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</si>
  <si>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</si>
  <si>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</si>
  <si>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</si>
  <si>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</si>
  <si>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</si>
  <si>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</si>
  <si>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</si>
  <si>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</si>
  <si>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</si>
  <si>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</si>
  <si>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</si>
  <si>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</si>
  <si>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</si>
  <si>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</si>
  <si>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</si>
  <si>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</si>
  <si>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</si>
  <si>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</si>
  <si>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</si>
  <si>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</si>
  <si>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</si>
  <si>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</si>
  <si>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</si>
  <si>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</si>
  <si>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</si>
  <si>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</si>
  <si>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</si>
  <si>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</si>
  <si>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</si>
  <si>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</si>
  <si>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</si>
  <si>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</si>
  <si>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</si>
  <si>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</si>
  <si>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</si>
  <si>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</si>
  <si>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</si>
  <si>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</si>
  <si>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</si>
  <si>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</si>
  <si>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</si>
  <si>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</si>
  <si>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</si>
  <si>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</si>
  <si>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</si>
  <si>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</si>
  <si>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</si>
  <si>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</si>
  <si>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</si>
  <si>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</si>
  <si>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</si>
  <si>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</si>
  <si>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</si>
  <si>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</si>
  <si>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</si>
  <si>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</si>
  <si>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</si>
  <si>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</si>
  <si>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</si>
  <si>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</si>
  <si>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</si>
  <si>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</si>
  <si>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</si>
  <si>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</si>
  <si>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</si>
  <si>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</si>
  <si>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</si>
  <si>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</si>
  <si>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</si>
  <si>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</si>
  <si>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</si>
  <si>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</si>
  <si>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</si>
  <si>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</si>
  <si>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</si>
  <si>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</si>
  <si>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</si>
  <si>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</si>
  <si>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</si>
  <si>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</si>
  <si>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</si>
  <si>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</si>
  <si>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</si>
  <si>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</si>
  <si>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</si>
  <si>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</si>
  <si>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</si>
  <si>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</si>
  <si>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</si>
  <si>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</si>
  <si>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</si>
  <si>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</si>
  <si>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</si>
  <si>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</si>
  <si>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</si>
  <si>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</si>
  <si>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</si>
  <si>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</si>
  <si>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</si>
  <si>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</si>
  <si>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</si>
  <si>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</si>
  <si>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</si>
  <si>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</si>
  <si>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</si>
  <si>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</si>
  <si>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</si>
  <si>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</si>
  <si>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</si>
  <si>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</si>
  <si>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</si>
  <si>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</si>
  <si>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</si>
  <si>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</si>
  <si>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</si>
  <si>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</si>
  <si>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</si>
  <si>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</si>
  <si>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</si>
  <si>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</si>
  <si>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</si>
  <si>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</si>
  <si>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</si>
  <si>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</si>
  <si>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</si>
  <si>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</si>
  <si>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</si>
  <si>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</si>
  <si>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</si>
  <si>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</si>
  <si>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</si>
  <si>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</si>
  <si>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</si>
  <si>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</si>
  <si>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</si>
  <si>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</si>
  <si>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</si>
  <si>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</si>
  <si>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</si>
  <si>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</si>
  <si>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</si>
  <si>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</si>
  <si>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</si>
  <si>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</si>
  <si>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</si>
  <si>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</si>
  <si>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</si>
  <si>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</si>
  <si>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</si>
  <si>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</si>
  <si>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</si>
  <si>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</si>
  <si>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</si>
  <si>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</si>
  <si>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</si>
  <si>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</si>
  <si>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</si>
  <si>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</si>
  <si>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</si>
  <si>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</si>
  <si>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</si>
  <si>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</si>
  <si>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</si>
  <si>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</si>
  <si>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</si>
  <si>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</si>
  <si>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</si>
  <si>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</si>
  <si>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</si>
  <si>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</si>
  <si>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</si>
  <si>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</si>
  <si>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</si>
  <si>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</si>
  <si>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</si>
  <si>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</si>
  <si>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</si>
  <si>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</si>
  <si>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</si>
  <si>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</si>
  <si>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</si>
  <si>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</si>
  <si>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</si>
  <si>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</si>
  <si>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</si>
  <si>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</si>
  <si>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</si>
  <si>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</si>
  <si>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</si>
  <si>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</si>
  <si>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</si>
  <si>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</si>
  <si>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</si>
  <si>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</si>
  <si>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</si>
  <si>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</si>
  <si>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</si>
  <si>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</si>
  <si>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</si>
  <si>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</si>
  <si>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</si>
  <si>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</si>
  <si>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</si>
  <si>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</si>
  <si>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</si>
  <si>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</si>
  <si>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</si>
  <si>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</si>
  <si>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</si>
  <si>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</si>
  <si>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</si>
  <si>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</si>
  <si>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</si>
  <si>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</si>
  <si>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</si>
  <si>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</si>
  <si>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</si>
  <si>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</si>
  <si>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</si>
  <si>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</si>
  <si>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</si>
  <si>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</si>
  <si>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</si>
  <si>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</si>
  <si>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</si>
  <si>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</si>
  <si>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</si>
  <si>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</si>
  <si>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</si>
  <si>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</si>
  <si>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</si>
  <si>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</si>
  <si>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</si>
  <si>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</si>
  <si>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</si>
  <si>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</si>
  <si>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</si>
  <si>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</si>
  <si>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</si>
  <si>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</si>
  <si>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</si>
  <si>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</si>
  <si>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</si>
  <si>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</si>
  <si>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</si>
  <si>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</si>
  <si>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</si>
  <si>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</si>
  <si>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</si>
  <si>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</si>
  <si>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</si>
  <si>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</si>
  <si>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</si>
  <si>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</si>
  <si>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</si>
  <si>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</si>
  <si>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</si>
  <si>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</si>
  <si>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</si>
  <si>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</si>
  <si>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</si>
  <si>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</si>
  <si>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</si>
  <si>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</si>
  <si>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</si>
  <si>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</si>
  <si>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</si>
  <si>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</si>
  <si>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</si>
  <si>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</si>
  <si>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</si>
  <si>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</si>
  <si>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</si>
  <si>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</si>
  <si>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</si>
  <si>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</si>
  <si>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</si>
  <si>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</si>
  <si>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</si>
  <si>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</si>
  <si>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</si>
  <si>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</si>
  <si>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</si>
  <si>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</si>
  <si>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</si>
  <si>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</si>
  <si>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</si>
  <si>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</si>
  <si>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</si>
  <si>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</si>
  <si>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</si>
  <si>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</si>
  <si>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</si>
  <si>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</si>
  <si>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</si>
  <si>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</si>
  <si>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</si>
  <si>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</si>
  <si>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</si>
  <si>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</si>
  <si>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</si>
  <si>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</si>
  <si>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</si>
  <si>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</si>
  <si>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</si>
  <si>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</si>
  <si>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</si>
  <si>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</si>
  <si>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</si>
  <si>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</si>
  <si>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</si>
  <si>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</si>
  <si>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</si>
  <si>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</si>
  <si>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</si>
  <si>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</si>
  <si>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</si>
  <si>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</si>
  <si>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</si>
  <si>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</si>
  <si>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</si>
  <si>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</si>
  <si>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</si>
  <si>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</si>
  <si>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</si>
  <si>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</si>
  <si>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</si>
  <si>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</si>
  <si>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</si>
  <si>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</si>
  <si>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</si>
  <si>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</si>
  <si>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</si>
  <si>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</si>
  <si>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</si>
  <si>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</si>
  <si>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</si>
  <si>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</si>
  <si>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</si>
  <si>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</si>
  <si>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</si>
  <si>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</si>
  <si>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</si>
  <si>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</si>
  <si>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</si>
  <si>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</si>
  <si>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</si>
  <si>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</si>
  <si>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</si>
  <si>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</si>
  <si>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</si>
  <si>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</si>
  <si>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</si>
  <si>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</si>
  <si>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</si>
  <si>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</si>
  <si>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</si>
  <si>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</si>
  <si>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</si>
  <si>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</si>
  <si>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</si>
  <si>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</si>
  <si>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</si>
  <si>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</si>
  <si>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</si>
  <si>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</si>
  <si>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</si>
  <si>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</si>
  <si>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</si>
  <si>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</si>
  <si>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</si>
  <si>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</si>
  <si>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</si>
  <si>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</si>
  <si>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</si>
  <si>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</si>
  <si>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</si>
  <si>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</si>
  <si>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</si>
  <si>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</si>
  <si>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</si>
  <si>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</si>
  <si>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</si>
  <si>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</si>
  <si>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</si>
  <si>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</si>
  <si>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</si>
  <si>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</si>
  <si>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</si>
  <si>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</si>
  <si>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</si>
  <si>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</si>
  <si>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</si>
  <si>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</si>
  <si>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</si>
  <si>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</si>
  <si>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</si>
  <si>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</si>
  <si>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</si>
  <si>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</si>
  <si>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</si>
  <si>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</si>
  <si>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</si>
  <si>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</si>
  <si>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</si>
  <si>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</si>
  <si>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</si>
  <si>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</si>
  <si>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</si>
  <si>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</si>
  <si>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</si>
  <si>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</si>
  <si>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</si>
  <si>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</si>
  <si>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</si>
  <si>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</si>
  <si>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</si>
  <si>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</si>
  <si>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</si>
  <si>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</si>
  <si>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</si>
  <si>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</si>
  <si>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</si>
  <si>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</si>
  <si>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</si>
  <si>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</si>
  <si>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</si>
  <si>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</si>
  <si>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</si>
  <si>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</si>
  <si>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</si>
  <si>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</si>
  <si>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</si>
  <si>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</si>
  <si>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</si>
  <si>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</si>
  <si>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</si>
  <si>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</si>
  <si>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</si>
  <si>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</si>
  <si>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</si>
  <si>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</si>
  <si>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</si>
  <si>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</si>
  <si>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</si>
  <si>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</si>
  <si>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</si>
  <si>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</si>
  <si>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</si>
  <si>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</si>
  <si>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</si>
  <si>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</si>
  <si>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</si>
  <si>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</si>
  <si>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</si>
  <si>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</si>
  <si>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</si>
  <si>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</si>
  <si>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</si>
  <si>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</si>
  <si>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</si>
  <si>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</si>
  <si>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</si>
  <si>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</si>
  <si>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</si>
  <si>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</si>
  <si>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</si>
  <si>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</si>
  <si>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</si>
  <si>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</si>
  <si>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</si>
  <si>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</si>
  <si>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</si>
  <si>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</si>
  <si>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</si>
  <si>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</si>
  <si>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</si>
  <si>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</si>
  <si>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</si>
  <si>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</si>
  <si>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</si>
  <si>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</si>
  <si>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</si>
  <si>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</si>
  <si>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</si>
  <si>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</si>
  <si>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</si>
  <si>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</si>
  <si>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</si>
  <si>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</si>
  <si>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</si>
  <si>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</si>
  <si>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</si>
  <si>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</si>
  <si>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</si>
  <si>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</si>
  <si>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</si>
  <si>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</si>
  <si>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</si>
  <si>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</si>
  <si>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</si>
  <si>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</si>
  <si>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</si>
  <si>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</si>
  <si>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</si>
  <si>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</si>
  <si>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</si>
  <si>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</si>
  <si>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</si>
  <si>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</si>
  <si>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</si>
  <si>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</si>
  <si>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</si>
  <si>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</si>
  <si>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</si>
  <si>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</si>
  <si>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</si>
  <si>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</si>
  <si>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</si>
  <si>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</si>
  <si>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</si>
  <si>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</si>
  <si>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</si>
  <si>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</si>
  <si>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</si>
  <si>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</si>
  <si>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</si>
  <si>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</si>
  <si>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</si>
  <si>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</si>
  <si>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</si>
  <si>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</si>
  <si>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</si>
  <si>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</si>
  <si>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</si>
  <si>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</si>
  <si>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</si>
  <si>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</si>
  <si>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</si>
  <si>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</si>
  <si>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</si>
  <si>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</si>
  <si>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</si>
  <si>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</si>
  <si>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</si>
  <si>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</si>
  <si>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</si>
  <si>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</si>
  <si>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</si>
  <si>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</si>
  <si>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</si>
  <si>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</si>
  <si>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</si>
  <si>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</si>
  <si>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</si>
  <si>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</si>
  <si>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</si>
  <si>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</si>
  <si>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</si>
  <si>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</si>
  <si>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</si>
  <si>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</si>
  <si>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</si>
  <si>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</si>
  <si>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</si>
  <si>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</si>
  <si>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</si>
  <si>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</si>
  <si>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</si>
  <si>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</si>
  <si>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</si>
  <si>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</si>
  <si>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</si>
  <si>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</si>
  <si>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</si>
  <si>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</si>
  <si>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</si>
  <si>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</si>
  <si>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</si>
  <si>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</si>
  <si>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</si>
  <si>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</si>
  <si>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</si>
  <si>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</si>
  <si>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</si>
  <si>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</si>
  <si>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</si>
  <si>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</si>
  <si>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</si>
  <si>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</si>
  <si>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</si>
  <si>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</si>
  <si>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</si>
  <si>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</si>
  <si>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</si>
  <si>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</si>
  <si>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</si>
  <si>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</si>
  <si>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</si>
  <si>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</si>
  <si>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</si>
  <si>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</si>
  <si>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</si>
  <si>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</si>
  <si>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</si>
  <si>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</si>
  <si>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</si>
  <si>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</si>
  <si>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</si>
  <si>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</si>
  <si>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</si>
  <si>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</si>
  <si>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</si>
  <si>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</si>
  <si>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</si>
  <si>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</si>
  <si>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</si>
  <si>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</si>
  <si>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</si>
  <si>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</si>
  <si>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</si>
  <si>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</si>
  <si>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</si>
  <si>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</si>
  <si>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</si>
  <si>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</si>
  <si>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</si>
  <si>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</si>
  <si>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</si>
  <si>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</si>
  <si>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</si>
  <si>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</si>
  <si>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</si>
  <si>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</si>
  <si>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</si>
  <si>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</si>
  <si>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</si>
  <si>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</si>
  <si>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</si>
  <si>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</si>
  <si>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</si>
  <si>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</si>
  <si>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</si>
  <si>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</si>
  <si>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</si>
  <si>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</si>
  <si>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</si>
  <si>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</si>
  <si>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</si>
  <si>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</si>
  <si>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</si>
  <si>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</si>
  <si>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</si>
  <si>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</si>
  <si>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</si>
  <si>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</si>
  <si>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</si>
  <si>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</si>
  <si>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</si>
  <si>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</si>
  <si>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</si>
  <si>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</si>
  <si>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</si>
  <si>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</si>
  <si>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</si>
  <si>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</si>
  <si>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</si>
  <si>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</si>
  <si>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</si>
  <si>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</si>
  <si>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</si>
  <si>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</si>
  <si>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</si>
  <si>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</si>
  <si>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</si>
  <si>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</si>
  <si>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</si>
  <si>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</si>
  <si>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</si>
  <si>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</si>
  <si>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</si>
  <si>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</si>
  <si>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</si>
  <si>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</si>
  <si>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</si>
  <si>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</si>
  <si>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</si>
  <si>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</si>
  <si>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</si>
  <si>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</si>
  <si>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</si>
  <si>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</si>
  <si>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</si>
  <si>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</si>
  <si>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</si>
  <si>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</si>
  <si>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</si>
  <si>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</si>
  <si>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</si>
  <si>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</si>
  <si>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</si>
  <si>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</si>
  <si>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</si>
  <si>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</si>
  <si>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</si>
  <si>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</si>
  <si>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</si>
  <si>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</si>
  <si>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</si>
  <si>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</si>
  <si>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</si>
  <si>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</si>
  <si>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</si>
  <si>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</si>
  <si>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</si>
  <si>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</si>
  <si>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</si>
  <si>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</si>
  <si>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</si>
  <si>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</si>
  <si>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</si>
  <si>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</si>
  <si>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</si>
  <si>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</si>
  <si>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</si>
  <si>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</si>
  <si>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</si>
  <si>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</si>
  <si>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</si>
  <si>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</si>
  <si>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</si>
  <si>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</si>
  <si>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</si>
  <si>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</si>
  <si>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</si>
  <si>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</si>
  <si>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</si>
  <si>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</si>
  <si>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</si>
  <si>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</si>
  <si>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</si>
  <si>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</si>
  <si>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</si>
  <si>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</si>
  <si>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</si>
  <si>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</si>
  <si>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</si>
  <si>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</si>
  <si>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</si>
  <si>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</si>
  <si>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</si>
  <si>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</si>
  <si>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</si>
  <si>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</si>
  <si>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</si>
  <si>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</si>
  <si>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</si>
  <si>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</si>
  <si>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</si>
  <si>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</si>
  <si>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</si>
  <si>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</si>
  <si>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</si>
  <si>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</si>
  <si>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</si>
  <si>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</si>
  <si>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</si>
  <si>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</si>
  <si>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</si>
  <si>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</si>
  <si>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</si>
  <si>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</si>
  <si>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</si>
  <si>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</si>
  <si>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</si>
  <si>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</si>
  <si>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</si>
  <si>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</si>
  <si>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</si>
  <si>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</si>
  <si>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</si>
  <si>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</si>
  <si>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</si>
  <si>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</si>
  <si>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</si>
  <si>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</si>
  <si>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</si>
  <si>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</si>
  <si>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</si>
  <si>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</si>
  <si>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</si>
  <si>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</si>
  <si>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</si>
  <si>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</si>
  <si>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</si>
  <si>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</si>
  <si>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</si>
  <si>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</si>
  <si>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</si>
  <si>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</si>
  <si>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</si>
  <si>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</si>
  <si>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</si>
  <si>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</si>
  <si>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</si>
  <si>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</si>
  <si>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</si>
  <si>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</si>
  <si>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</si>
  <si>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</si>
  <si>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</si>
  <si>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</si>
  <si>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</si>
  <si>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</si>
  <si>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</si>
  <si>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</si>
  <si>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</si>
  <si>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</si>
  <si>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</si>
  <si>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</si>
  <si>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</si>
  <si>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</si>
  <si>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</si>
  <si>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</si>
  <si>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</si>
  <si>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</si>
  <si>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</si>
  <si>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</si>
  <si>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</si>
  <si>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</si>
  <si>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</si>
  <si>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</si>
  <si>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</si>
  <si>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</si>
  <si>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</si>
  <si>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</si>
  <si>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</si>
  <si>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</si>
  <si>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</si>
  <si>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</si>
  <si>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</si>
  <si>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</si>
  <si>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</si>
  <si>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</si>
  <si>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</si>
  <si>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</si>
  <si>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</si>
  <si>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</si>
  <si>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</si>
  <si>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</si>
  <si>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</si>
  <si>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</si>
  <si>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</si>
  <si>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</si>
  <si>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</si>
  <si>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</si>
  <si>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</si>
  <si>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</si>
  <si>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</si>
  <si>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</si>
  <si>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</si>
  <si>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</si>
  <si>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</si>
  <si>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</si>
  <si>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</si>
  <si>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</si>
  <si>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</si>
  <si>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</si>
  <si>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</si>
  <si>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</si>
  <si>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</si>
  <si>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</si>
  <si>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</si>
  <si>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</si>
  <si>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</si>
  <si>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</si>
  <si>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</si>
  <si>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</si>
  <si>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</si>
  <si>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</si>
  <si>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</si>
  <si>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</si>
  <si>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</si>
  <si>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</si>
  <si>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</si>
  <si>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</si>
  <si>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</si>
  <si>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</si>
  <si>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</si>
  <si>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</si>
  <si>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</si>
  <si>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</si>
  <si>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</si>
  <si>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</si>
  <si>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</si>
  <si>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</si>
  <si>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</si>
  <si>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</si>
  <si>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</si>
  <si>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</si>
  <si>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</si>
  <si>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</si>
  <si>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</si>
  <si>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</si>
  <si>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</si>
  <si>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</si>
  <si>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</si>
  <si>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</si>
  <si>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</si>
  <si>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</si>
  <si>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</si>
  <si>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</si>
  <si>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</si>
  <si>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</si>
  <si>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</si>
  <si>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</si>
  <si>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</si>
  <si>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</si>
  <si>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</si>
  <si>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</si>
  <si>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</si>
  <si>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</si>
  <si>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</si>
  <si>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</si>
  <si>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</si>
  <si>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</si>
  <si>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</si>
  <si>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</si>
  <si>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</si>
  <si>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</si>
  <si>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</si>
  <si>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</si>
  <si>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</si>
  <si>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</si>
  <si>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</si>
  <si>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</si>
  <si>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</si>
  <si>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</si>
  <si>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</si>
  <si>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</si>
  <si>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</si>
  <si>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</si>
  <si>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</si>
  <si>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</si>
  <si>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</si>
  <si>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</si>
  <si>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</si>
  <si>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</si>
  <si>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</si>
  <si>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</si>
  <si>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</si>
  <si>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</si>
  <si>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</si>
  <si>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</si>
  <si>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</si>
  <si>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</si>
  <si>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</si>
  <si>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</si>
  <si>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</si>
  <si>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</si>
  <si>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</si>
  <si>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</si>
  <si>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</si>
  <si>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</si>
  <si>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</si>
  <si>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</si>
  <si>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</si>
  <si>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</si>
  <si>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</si>
  <si>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</si>
  <si>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</si>
  <si>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</si>
  <si>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</si>
  <si>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</si>
  <si>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</si>
  <si>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</si>
  <si>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</si>
  <si>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</si>
  <si>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</si>
  <si>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</si>
  <si>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</si>
  <si>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</si>
  <si>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</si>
  <si>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</si>
  <si>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</si>
  <si>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</si>
  <si>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</si>
  <si>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</si>
  <si>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</si>
  <si>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</si>
  <si>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</si>
  <si>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</si>
  <si>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</si>
  <si>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</si>
  <si>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</si>
  <si>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</si>
  <si>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</si>
  <si>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</si>
  <si>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</si>
  <si>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</si>
  <si>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</si>
  <si>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</si>
  <si>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</si>
  <si>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</si>
  <si>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</si>
  <si>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</si>
  <si>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</si>
  <si>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</si>
  <si>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</si>
  <si>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</si>
  <si>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</si>
  <si>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</si>
  <si>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</si>
  <si>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</si>
  <si>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</si>
  <si>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</si>
  <si>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</si>
  <si>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</si>
  <si>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</si>
  <si>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</si>
  <si>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</si>
  <si>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</si>
  <si>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</si>
  <si>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</si>
  <si>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</si>
  <si>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</si>
  <si>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</si>
  <si>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</si>
  <si>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</si>
  <si>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</si>
  <si>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</si>
  <si>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</si>
  <si>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</si>
  <si>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</si>
  <si>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</si>
  <si>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</si>
  <si>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</si>
  <si>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</si>
  <si>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</si>
  <si>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</si>
  <si>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</si>
  <si>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</si>
  <si>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</si>
  <si>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</si>
  <si>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</si>
  <si>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</si>
  <si>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</si>
  <si>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</si>
  <si>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</si>
  <si>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</si>
  <si>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</si>
  <si>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</si>
  <si>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</si>
  <si>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</si>
  <si>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</si>
  <si>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</si>
  <si>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</si>
  <si>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</si>
  <si>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</si>
  <si>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</si>
  <si>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</si>
  <si>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</si>
  <si>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</si>
  <si>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</si>
  <si>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</si>
  <si>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</si>
  <si>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</si>
  <si>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</si>
  <si>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</si>
  <si>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</si>
  <si>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</si>
  <si>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</si>
  <si>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</si>
  <si>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</si>
  <si>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</si>
  <si>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</si>
  <si>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</si>
  <si>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</si>
  <si>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</si>
  <si>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</si>
  <si>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</si>
  <si>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</si>
  <si>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</si>
  <si>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</si>
  <si>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</si>
  <si>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</si>
  <si>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</si>
  <si>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</si>
  <si>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</si>
  <si>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</si>
  <si>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</si>
  <si>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</si>
  <si>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</si>
  <si>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</si>
  <si>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</si>
  <si>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</si>
  <si>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</si>
  <si>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</si>
  <si>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</si>
  <si>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</si>
  <si>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</si>
  <si>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</si>
  <si>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</si>
  <si>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</si>
  <si>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</si>
  <si>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</si>
  <si>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</si>
  <si>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</si>
  <si>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</si>
  <si>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</si>
  <si>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</si>
  <si>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</si>
  <si>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</si>
  <si>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</si>
  <si>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</si>
  <si>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</si>
  <si>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</si>
  <si>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</si>
  <si>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</si>
  <si>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</si>
  <si>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</si>
  <si>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</si>
  <si>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</si>
  <si>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</si>
  <si>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</si>
  <si>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</si>
  <si>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</si>
  <si>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</si>
  <si>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</si>
  <si>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</si>
  <si>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</si>
  <si>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</si>
  <si>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</si>
  <si>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</si>
  <si>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</si>
  <si>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</si>
  <si>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</si>
  <si>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</si>
  <si>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</si>
  <si>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</si>
  <si>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</si>
  <si>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</si>
  <si>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</si>
  <si>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</si>
  <si>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</si>
  <si>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</si>
  <si>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</si>
  <si>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</si>
  <si>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</si>
  <si>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</si>
  <si>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</si>
  <si>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</si>
  <si>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</si>
  <si>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</si>
  <si>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</si>
  <si>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</si>
  <si>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</si>
  <si>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</si>
  <si>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</si>
  <si>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</si>
  <si>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</si>
  <si>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</si>
  <si>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</si>
  <si>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</si>
  <si>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</si>
  <si>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</si>
  <si>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</si>
  <si>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</si>
  <si>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</si>
  <si>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</si>
  <si>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</si>
  <si>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</si>
  <si>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</si>
  <si>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</si>
  <si>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</si>
  <si>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</si>
  <si>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</si>
  <si>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</si>
  <si>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</si>
  <si>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</si>
  <si>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</si>
  <si>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</si>
  <si>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</si>
  <si>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</si>
  <si>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</si>
  <si>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</si>
  <si>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</si>
  <si>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</si>
  <si>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</si>
  <si>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</si>
  <si>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</si>
  <si>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</si>
  <si>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</si>
  <si>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</si>
  <si>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</si>
  <si>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</si>
  <si>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</si>
  <si>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</si>
  <si>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</si>
  <si>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</si>
  <si>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</si>
  <si>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</si>
  <si>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</si>
  <si>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</si>
  <si>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</si>
  <si>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</si>
  <si>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</si>
  <si>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</si>
  <si>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</si>
  <si>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</si>
  <si>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</si>
  <si>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</si>
  <si>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</si>
  <si>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</si>
  <si>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</si>
  <si>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</si>
  <si>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</si>
  <si>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</si>
  <si>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</si>
  <si>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</si>
  <si>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</si>
  <si>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</si>
  <si>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</si>
  <si>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</si>
  <si>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</si>
  <si>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</si>
  <si>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</si>
  <si>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</si>
  <si>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</si>
  <si>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</si>
  <si>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</si>
  <si>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</si>
  <si>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</si>
  <si>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</si>
  <si>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</si>
  <si>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</si>
  <si>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</si>
  <si>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</si>
  <si>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</si>
  <si>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</si>
  <si>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</si>
  <si>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</si>
  <si>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</si>
  <si>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</si>
  <si>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</si>
  <si>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</si>
  <si>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</si>
  <si>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</si>
  <si>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</si>
  <si>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</si>
  <si>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</si>
  <si>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</si>
  <si>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</si>
  <si>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</si>
  <si>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</si>
  <si>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</si>
  <si>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</si>
  <si>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</si>
  <si>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</si>
  <si>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</si>
  <si>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</si>
  <si>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</si>
  <si>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</si>
  <si>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</si>
  <si>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</si>
  <si>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</si>
  <si>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</si>
  <si>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</si>
  <si>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</si>
  <si>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</si>
  <si>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</si>
  <si>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</si>
  <si>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</si>
  <si>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</si>
  <si>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</si>
  <si>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</si>
  <si>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</si>
  <si>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</si>
  <si>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</si>
  <si>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</si>
  <si>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</si>
  <si>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</si>
  <si>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</si>
  <si>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</si>
  <si>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</si>
  <si>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</si>
  <si>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</si>
  <si>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</si>
  <si>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</si>
  <si>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</si>
  <si>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</si>
  <si>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</si>
  <si>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</si>
  <si>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</si>
  <si>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</si>
  <si>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</si>
  <si>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</si>
  <si>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</si>
  <si>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</si>
  <si>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</si>
  <si>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</si>
  <si>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</si>
  <si>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</si>
  <si>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</si>
  <si>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</si>
  <si>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</si>
  <si>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</si>
  <si>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</si>
  <si>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</si>
  <si>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</si>
  <si>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</si>
  <si>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</si>
  <si>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</si>
  <si>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</si>
  <si>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</si>
  <si>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</si>
  <si>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</si>
  <si>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</si>
  <si>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</si>
  <si>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</si>
  <si>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</si>
  <si>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</si>
  <si>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</si>
  <si>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</si>
  <si>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</si>
  <si>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</si>
  <si>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</si>
  <si>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</si>
  <si>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</si>
  <si>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</si>
  <si>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</si>
  <si>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</si>
  <si>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</si>
  <si>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</si>
  <si>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</si>
  <si>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</si>
  <si>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</si>
  <si>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</si>
  <si>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</si>
  <si>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</si>
  <si>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</si>
  <si>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</si>
  <si>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</si>
  <si>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</si>
  <si>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</si>
  <si>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</si>
  <si>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</si>
  <si>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</si>
  <si>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</si>
  <si>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</si>
  <si>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</si>
  <si>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</si>
  <si>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</si>
  <si>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</si>
  <si>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</si>
  <si>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</si>
  <si>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</si>
  <si>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</si>
  <si>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</si>
  <si>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</si>
  <si>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</si>
  <si>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</si>
  <si>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</si>
  <si>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</si>
  <si>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</si>
  <si>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</si>
  <si>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</si>
  <si>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</si>
  <si>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</si>
  <si>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</si>
  <si>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</si>
  <si>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</si>
  <si>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</si>
  <si>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</si>
  <si>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</si>
  <si>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</si>
  <si>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</si>
  <si>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</si>
  <si>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</si>
  <si>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</si>
  <si>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</si>
  <si>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</si>
  <si>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</si>
  <si>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</si>
  <si>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</si>
  <si>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</si>
  <si>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</si>
  <si>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</si>
  <si>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</si>
  <si>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</si>
  <si>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</si>
  <si>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</si>
  <si>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</si>
  <si>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</si>
  <si>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</si>
  <si>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</si>
  <si>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</si>
  <si>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</si>
  <si>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</si>
  <si>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</si>
  <si>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</si>
  <si>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</si>
  <si>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</si>
  <si>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</si>
  <si>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</si>
  <si>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</si>
  <si>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</si>
  <si>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</si>
  <si>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</si>
  <si>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</si>
  <si>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</si>
  <si>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</si>
  <si>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</si>
  <si>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</si>
  <si>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</si>
  <si>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</si>
  <si>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</si>
  <si>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</si>
  <si>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</si>
  <si>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</si>
  <si>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</si>
  <si>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</si>
  <si>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</si>
  <si>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</si>
  <si>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</si>
  <si>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</si>
  <si>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</si>
  <si>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</si>
  <si>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</si>
  <si>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</si>
  <si>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</si>
  <si>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</si>
  <si>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</si>
  <si>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</si>
  <si>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</si>
  <si>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</si>
  <si>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</si>
  <si>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</si>
  <si>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</si>
  <si>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</si>
  <si>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</si>
  <si>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</si>
  <si>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</si>
  <si>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</si>
  <si>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</si>
  <si>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</si>
  <si>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</si>
  <si>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</si>
  <si>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</si>
  <si>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</si>
  <si>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</si>
  <si>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</si>
  <si>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</si>
  <si>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</si>
  <si>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</si>
  <si>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</si>
  <si>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</si>
  <si>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</si>
  <si>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</si>
  <si>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</si>
  <si>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</si>
  <si>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</si>
  <si>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</si>
  <si>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</si>
  <si>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</si>
  <si>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</si>
  <si>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</si>
  <si>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</si>
  <si>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</si>
  <si>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</si>
  <si>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</si>
  <si>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</si>
  <si>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</si>
  <si>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</si>
  <si>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</si>
  <si>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</si>
  <si>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</si>
  <si>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</si>
  <si>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</si>
  <si>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</si>
  <si>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</si>
  <si>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</si>
  <si>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</si>
  <si>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</si>
  <si>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</si>
  <si>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</si>
  <si>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</si>
  <si>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</si>
  <si>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</si>
  <si>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</si>
  <si>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</si>
  <si>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</si>
  <si>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</si>
  <si>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</si>
  <si>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</si>
  <si>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</si>
  <si>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</si>
  <si>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</si>
  <si>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</si>
  <si>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</si>
  <si>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</si>
  <si>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</si>
  <si>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</si>
  <si>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</si>
  <si>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</si>
  <si>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</si>
  <si>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</si>
  <si>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</si>
  <si>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</si>
  <si>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</si>
  <si>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</si>
  <si>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</si>
  <si>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</si>
  <si>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</si>
  <si>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</si>
  <si>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</si>
  <si>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</si>
  <si>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</si>
  <si>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</si>
  <si>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</si>
  <si>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</si>
  <si>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</si>
  <si>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</si>
  <si>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</si>
  <si>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</si>
  <si>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</si>
  <si>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</si>
  <si>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</si>
  <si>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</si>
  <si>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</si>
  <si>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</si>
  <si>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</si>
  <si>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</si>
  <si>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</si>
  <si>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</si>
  <si>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</si>
  <si>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</si>
  <si>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</si>
  <si>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</si>
  <si>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</si>
  <si>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</si>
  <si>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</si>
  <si>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</si>
  <si>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</si>
  <si>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</si>
  <si>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</si>
  <si>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</si>
  <si>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</si>
  <si>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</si>
  <si>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</si>
  <si>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</si>
  <si>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</si>
  <si>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</si>
  <si>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</si>
  <si>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</si>
  <si>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</si>
  <si>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</si>
  <si>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</si>
  <si>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</si>
  <si>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</si>
  <si>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</si>
  <si>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</si>
  <si>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</si>
  <si>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</si>
  <si>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</si>
  <si>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</si>
  <si>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</si>
  <si>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</si>
  <si>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</si>
  <si>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</si>
  <si>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</si>
  <si>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</si>
  <si>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</si>
  <si>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</si>
  <si>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</si>
  <si>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</si>
  <si>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</si>
  <si>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</si>
  <si>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</si>
  <si>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</si>
  <si>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</si>
  <si>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</si>
  <si>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</si>
  <si>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</si>
  <si>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</si>
  <si>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</si>
  <si>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</si>
  <si>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</si>
  <si>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</si>
  <si>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</si>
  <si>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</si>
  <si>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</si>
  <si>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</si>
  <si>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</si>
  <si>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</si>
  <si>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</si>
  <si>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</si>
  <si>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</si>
  <si>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</si>
  <si>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</si>
  <si>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</si>
  <si>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</si>
  <si>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</si>
  <si>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</si>
  <si>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</si>
  <si>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</si>
  <si>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</si>
  <si>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</si>
  <si>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</si>
  <si>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</si>
  <si>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</si>
  <si>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</si>
  <si>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</si>
  <si>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</si>
  <si>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</si>
  <si>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</si>
  <si>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</si>
  <si>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</si>
  <si>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</si>
  <si>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</si>
  <si>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</si>
  <si>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</si>
  <si>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</si>
  <si>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</si>
  <si>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</si>
  <si>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</si>
  <si>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</si>
  <si>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</si>
  <si>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</si>
  <si>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</si>
  <si>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</si>
  <si>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</si>
  <si>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</si>
  <si>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</si>
  <si>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</si>
  <si>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</si>
  <si>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</si>
  <si>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</si>
  <si>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</si>
  <si>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</si>
  <si>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</si>
  <si>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</si>
  <si>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</si>
  <si>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</si>
  <si>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</si>
  <si>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</si>
  <si>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</si>
  <si>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</si>
  <si>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</si>
  <si>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</si>
  <si>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</si>
  <si>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</si>
  <si>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</si>
  <si>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</si>
  <si>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</si>
  <si>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</si>
  <si>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</si>
  <si>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</si>
  <si>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</si>
  <si>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</si>
  <si>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</si>
  <si>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</si>
  <si>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</si>
  <si>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</si>
  <si>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</si>
  <si>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</si>
  <si>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</si>
  <si>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</si>
  <si>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</si>
  <si>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</si>
  <si>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</si>
  <si>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</si>
  <si>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</si>
  <si>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</si>
  <si>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</si>
  <si>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</si>
  <si>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</si>
  <si>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</si>
  <si>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</si>
  <si>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</si>
  <si>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</si>
  <si>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</si>
  <si>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</si>
  <si>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</si>
  <si>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</si>
  <si>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</si>
  <si>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</si>
  <si>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</si>
  <si>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</si>
  <si>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</si>
  <si>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</si>
  <si>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</si>
  <si>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</si>
  <si>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</si>
  <si>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</si>
  <si>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</si>
  <si>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</si>
  <si>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</si>
  <si>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</si>
  <si>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</si>
  <si>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</si>
  <si>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</si>
  <si>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</si>
  <si>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</si>
  <si>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</si>
  <si>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</si>
  <si>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</si>
  <si>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</si>
  <si>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</si>
  <si>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</si>
  <si>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</si>
  <si>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</si>
  <si>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</si>
  <si>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</si>
  <si>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</si>
  <si>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</si>
  <si>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</si>
  <si>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</si>
  <si>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</si>
  <si>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</si>
  <si>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</si>
  <si>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</si>
  <si>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</si>
  <si>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</si>
  <si>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</si>
  <si>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</si>
  <si>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</si>
  <si>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</si>
  <si>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</si>
  <si>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</si>
  <si>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</si>
  <si>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</si>
  <si>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</si>
  <si>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</si>
  <si>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</si>
  <si>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</si>
  <si>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</si>
  <si>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</si>
  <si>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</si>
  <si>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</si>
  <si>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</si>
  <si>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</si>
  <si>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</si>
  <si>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</si>
  <si>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</si>
  <si>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</si>
  <si>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</si>
  <si>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</si>
  <si>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</si>
  <si>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</si>
  <si>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</si>
  <si>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</si>
  <si>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</si>
  <si>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</si>
  <si>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</si>
  <si>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</si>
  <si>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</si>
  <si>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</si>
  <si>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</si>
  <si>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</si>
  <si>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</si>
  <si>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</si>
  <si>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</si>
  <si>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</si>
  <si>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</si>
  <si>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</si>
  <si>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</si>
  <si>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</si>
  <si>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</si>
  <si>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</si>
  <si>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</si>
  <si>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</si>
  <si>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</si>
  <si>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</si>
  <si>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</si>
  <si>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</si>
  <si>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</si>
  <si>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</si>
  <si>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</si>
  <si>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</si>
  <si>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</si>
  <si>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</si>
  <si>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</si>
  <si>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</si>
  <si>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</si>
  <si>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</si>
  <si>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</si>
  <si>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</si>
  <si>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</si>
  <si>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</si>
  <si>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</si>
  <si>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</si>
  <si>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</si>
  <si>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</si>
  <si>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</si>
  <si>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</si>
  <si>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</si>
  <si>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</si>
  <si>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</si>
  <si>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</si>
  <si>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</si>
  <si>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</si>
  <si>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</si>
  <si>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</si>
  <si>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</si>
  <si>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</si>
  <si>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</si>
  <si>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</si>
  <si>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</si>
  <si>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</si>
  <si>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</si>
  <si>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</si>
  <si>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</si>
  <si>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</si>
  <si>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</si>
  <si>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</si>
  <si>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</si>
  <si>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</si>
  <si>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</si>
  <si>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</si>
  <si>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</si>
  <si>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</si>
  <si>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</si>
  <si>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</si>
  <si>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</si>
  <si>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</si>
  <si>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</si>
  <si>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</si>
  <si>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</si>
  <si>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</si>
  <si>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</si>
  <si>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</si>
  <si>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</si>
  <si>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</si>
  <si>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</si>
  <si>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</si>
  <si>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</si>
  <si>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</si>
  <si>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</si>
  <si>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</si>
  <si>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</si>
  <si>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</si>
  <si>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</si>
  <si>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</si>
  <si>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</si>
  <si>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</si>
  <si>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</si>
  <si>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</si>
  <si>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</si>
  <si>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</si>
  <si>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</si>
  <si>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</si>
  <si>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</si>
  <si>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</si>
  <si>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</si>
  <si>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</si>
  <si>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</si>
  <si>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</si>
  <si>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</si>
  <si>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</si>
  <si>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</si>
  <si>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</si>
  <si>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</si>
  <si>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</si>
  <si>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</si>
  <si>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</si>
  <si>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</si>
  <si>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</si>
  <si>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</si>
  <si>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</si>
  <si>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</si>
  <si>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</si>
  <si>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</si>
  <si>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</si>
  <si>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</si>
  <si>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</si>
  <si>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</si>
  <si>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</si>
  <si>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</si>
  <si>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</si>
  <si>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</si>
  <si>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</si>
  <si>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</si>
  <si>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</si>
  <si>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</si>
  <si>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</si>
  <si>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</si>
  <si>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</si>
  <si>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</si>
  <si>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</si>
  <si>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</si>
  <si>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</si>
  <si>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</si>
  <si>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</si>
  <si>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</si>
  <si>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</si>
  <si>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</si>
  <si>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</si>
  <si>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</si>
  <si>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</si>
  <si>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</si>
  <si>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</si>
  <si>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</si>
  <si>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</si>
  <si>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</si>
  <si>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</si>
  <si>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</si>
  <si>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</si>
  <si>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</si>
  <si>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</si>
  <si>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</si>
  <si>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</si>
  <si>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</si>
  <si>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</si>
  <si>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</si>
  <si>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</si>
  <si>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</si>
  <si>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</si>
  <si>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</si>
  <si>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</si>
  <si>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</si>
  <si>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</si>
  <si>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</si>
  <si>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</si>
  <si>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</si>
  <si>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</si>
  <si>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</si>
  <si>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</si>
  <si>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</si>
  <si>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</si>
  <si>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</si>
  <si>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</si>
  <si>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</si>
  <si>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</si>
  <si>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</si>
  <si>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</si>
  <si>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</si>
  <si>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</si>
  <si>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</si>
  <si>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</si>
  <si>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</si>
  <si>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</si>
  <si>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</si>
  <si>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</si>
  <si>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</si>
  <si>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</si>
  <si>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</si>
  <si>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</si>
  <si>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</si>
  <si>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</si>
  <si>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</si>
  <si>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</si>
  <si>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</si>
  <si>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</si>
  <si>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</si>
  <si>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</si>
  <si>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</si>
  <si>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</si>
  <si>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</si>
  <si>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</si>
  <si>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</si>
  <si>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</si>
  <si>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</si>
  <si>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</si>
  <si>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</si>
  <si>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</si>
  <si>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</si>
  <si>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</si>
  <si>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</si>
  <si>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</si>
  <si>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</si>
  <si>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</si>
  <si>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</si>
  <si>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</si>
  <si>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</si>
  <si>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</si>
  <si>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</si>
  <si>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</si>
  <si>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</si>
  <si>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</si>
  <si>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</si>
  <si>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</si>
  <si>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</si>
  <si>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</si>
  <si>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</si>
  <si>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</si>
  <si>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</si>
  <si>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</si>
  <si>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</si>
  <si>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</si>
  <si>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</si>
  <si>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</si>
  <si>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</si>
  <si>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</si>
  <si>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</si>
  <si>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</si>
  <si>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</si>
  <si>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</si>
  <si>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</si>
  <si>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</si>
  <si>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</si>
  <si>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</si>
  <si>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</si>
  <si>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</si>
  <si>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</si>
  <si>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</si>
  <si>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</si>
  <si>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</si>
  <si>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</si>
  <si>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</si>
  <si>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</si>
  <si>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</si>
  <si>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</si>
  <si>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</si>
  <si>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</si>
  <si>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</si>
  <si>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</si>
  <si>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</si>
  <si>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</si>
  <si>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</si>
  <si>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</si>
  <si>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</si>
  <si>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</si>
  <si>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</si>
  <si>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</si>
  <si>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</si>
  <si>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</si>
  <si>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</si>
  <si>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</si>
  <si>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</si>
  <si>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</si>
  <si>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</si>
  <si>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</si>
  <si>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</si>
  <si>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</si>
  <si>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</si>
  <si>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</si>
  <si>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</si>
  <si>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</si>
  <si>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</si>
  <si>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</si>
  <si>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</si>
  <si>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</si>
  <si>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</si>
  <si>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</si>
  <si>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</si>
  <si>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</si>
  <si>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</si>
  <si>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</si>
  <si>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</si>
  <si>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</si>
  <si>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</si>
  <si>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</si>
  <si>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</si>
  <si>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</si>
  <si>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</si>
  <si>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</si>
  <si>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</si>
  <si>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</si>
  <si>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</si>
  <si>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</si>
  <si>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</si>
  <si>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</si>
  <si>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</si>
  <si>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</si>
  <si>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</si>
  <si>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</si>
  <si>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</si>
  <si>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</si>
  <si>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</si>
  <si>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</si>
  <si>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</si>
  <si>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</si>
  <si>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</si>
  <si>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</si>
  <si>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</si>
  <si>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</si>
  <si>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</si>
  <si>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</si>
  <si>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</si>
  <si>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</si>
  <si>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</si>
  <si>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</si>
  <si>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</si>
  <si>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</si>
  <si>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</si>
  <si>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</si>
  <si>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</si>
  <si>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</si>
  <si>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</si>
  <si>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</si>
  <si>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</si>
  <si>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</si>
  <si>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</si>
  <si>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</si>
  <si>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</si>
  <si>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</si>
  <si>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</si>
  <si>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</si>
  <si>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</si>
  <si>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</si>
  <si>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</si>
  <si>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</si>
  <si>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</si>
  <si>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</si>
  <si>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</si>
  <si>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</si>
  <si>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</si>
  <si>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</si>
  <si>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</si>
  <si>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</si>
  <si>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</si>
  <si>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</si>
  <si>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</si>
  <si>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</si>
  <si>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</si>
  <si>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</si>
  <si>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</si>
  <si>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</si>
  <si>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</si>
  <si>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</si>
  <si>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</si>
  <si>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</si>
  <si>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</si>
  <si>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</si>
  <si>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</si>
  <si>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</si>
  <si>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</si>
  <si>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</si>
  <si>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</si>
  <si>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</si>
  <si>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</si>
  <si>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</si>
  <si>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</si>
  <si>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</si>
  <si>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</si>
  <si>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</si>
  <si>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</si>
  <si>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</si>
  <si>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</si>
  <si>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</si>
  <si>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</si>
  <si>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</si>
  <si>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</si>
  <si>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</si>
  <si>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</si>
  <si>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</si>
  <si>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</si>
  <si>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</si>
  <si>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</si>
  <si>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</si>
  <si>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</si>
  <si>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</si>
  <si>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</si>
  <si>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</si>
  <si>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</si>
  <si>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</si>
  <si>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</si>
  <si>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</si>
  <si>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</si>
  <si>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</si>
  <si>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</si>
  <si>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</si>
  <si>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</si>
  <si>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</si>
  <si>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</si>
  <si>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</si>
  <si>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</si>
  <si>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</si>
  <si>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</si>
  <si>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</si>
  <si>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</si>
  <si>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</si>
  <si>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</si>
  <si>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</si>
  <si>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</si>
  <si>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</si>
  <si>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</si>
  <si>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</si>
  <si>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</si>
  <si>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</si>
  <si>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</si>
  <si>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</si>
  <si>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</si>
  <si>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</si>
  <si>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</si>
  <si>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</si>
  <si>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</si>
  <si>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</si>
  <si>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</si>
  <si>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</si>
  <si>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</si>
  <si>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</si>
  <si>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</si>
  <si>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</si>
  <si>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</si>
  <si>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</si>
  <si>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</si>
  <si>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</si>
  <si>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</si>
  <si>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</si>
  <si>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</si>
  <si>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</si>
  <si>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</si>
  <si>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</si>
  <si>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</si>
  <si>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</si>
  <si>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</si>
  <si>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</si>
  <si>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</si>
  <si>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</si>
  <si>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</si>
  <si>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</si>
  <si>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</si>
  <si>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</si>
  <si>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</si>
  <si>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</si>
  <si>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</si>
  <si>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</si>
  <si>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</si>
  <si>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</si>
  <si>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</si>
  <si>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</si>
  <si>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</si>
  <si>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</si>
  <si>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</si>
  <si>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</si>
  <si>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</si>
  <si>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</si>
  <si>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</si>
  <si>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</si>
  <si>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</si>
  <si>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</si>
  <si>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</si>
  <si>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</si>
  <si>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</si>
  <si>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</si>
  <si>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</si>
  <si>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</si>
  <si>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</si>
  <si>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</si>
  <si>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</si>
  <si>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</si>
  <si>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</si>
  <si>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</si>
  <si>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</si>
  <si>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</si>
  <si>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</si>
  <si>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</si>
  <si>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</si>
  <si>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</si>
  <si>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</si>
  <si>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</si>
  <si>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</si>
  <si>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</si>
  <si>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</si>
  <si>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</si>
  <si>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</si>
  <si>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</si>
  <si>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</si>
  <si>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</si>
  <si>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</si>
  <si>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</si>
  <si>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</si>
  <si>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</si>
  <si>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</si>
  <si>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</si>
  <si>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</si>
  <si>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</si>
  <si>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</si>
  <si>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</si>
  <si>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</si>
  <si>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</si>
  <si>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</si>
  <si>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</si>
  <si>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</si>
  <si>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</si>
  <si>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</si>
  <si>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</si>
  <si>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</si>
  <si>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</si>
  <si>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</si>
  <si>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</si>
  <si>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</si>
  <si>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</si>
  <si>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</si>
  <si>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</si>
  <si>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</si>
  <si>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</si>
  <si>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</si>
  <si>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</si>
  <si>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</si>
  <si>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</si>
  <si>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</si>
  <si>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</si>
  <si>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</si>
  <si>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</si>
  <si>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</si>
  <si>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</si>
  <si>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</si>
  <si>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</si>
  <si>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</si>
  <si>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</si>
  <si>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</si>
  <si>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</si>
  <si>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</si>
  <si>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</si>
  <si>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</si>
  <si>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</si>
  <si>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</si>
  <si>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</si>
  <si>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</si>
  <si>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</si>
  <si>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</si>
  <si>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</si>
  <si>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</si>
  <si>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</si>
  <si>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</si>
  <si>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</si>
  <si>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</si>
  <si>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</si>
  <si>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</si>
  <si>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</si>
  <si>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</si>
  <si>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</si>
  <si>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</si>
  <si>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</si>
  <si>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</si>
  <si>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</si>
  <si>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</si>
  <si>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</si>
  <si>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</si>
  <si>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</si>
  <si>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</si>
  <si>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</si>
  <si>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</si>
  <si>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</si>
  <si>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</si>
  <si>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</si>
  <si>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</si>
  <si>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</si>
  <si>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</si>
  <si>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</si>
  <si>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</si>
  <si>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</si>
  <si>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</si>
  <si>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</si>
  <si>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</si>
  <si>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</si>
  <si>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</si>
  <si>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</si>
  <si>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</si>
  <si>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</si>
  <si>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</si>
  <si>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</si>
  <si>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</si>
  <si>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</si>
  <si>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</si>
  <si>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</si>
  <si>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</si>
  <si>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</si>
  <si>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</si>
  <si>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</si>
  <si>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</si>
  <si>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</si>
  <si>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</si>
  <si>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</si>
  <si>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</si>
  <si>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</si>
  <si>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</si>
  <si>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</si>
  <si>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</si>
  <si>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</si>
  <si>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</si>
  <si>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</si>
  <si>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</si>
  <si>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</si>
  <si>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</si>
  <si>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</si>
  <si>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</si>
  <si>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</si>
  <si>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</si>
  <si>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</si>
  <si>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</si>
  <si>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</si>
  <si>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</si>
  <si>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</si>
  <si>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</si>
  <si>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</si>
  <si>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</si>
  <si>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</si>
  <si>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</si>
  <si>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</si>
  <si>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</si>
  <si>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</si>
  <si>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</si>
  <si>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</si>
  <si>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</si>
  <si>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</si>
  <si>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</si>
  <si>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</si>
  <si>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</si>
  <si>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</si>
  <si>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</si>
  <si>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</si>
  <si>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</si>
  <si>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</si>
  <si>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</si>
  <si>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</si>
  <si>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</si>
  <si>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</si>
  <si>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</si>
  <si>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</si>
  <si>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</si>
  <si>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</si>
  <si>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</si>
  <si>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</si>
  <si>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</si>
  <si>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</si>
  <si>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</si>
  <si>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</si>
  <si>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</si>
  <si>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</si>
  <si>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</si>
  <si>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</si>
  <si>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</si>
  <si>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</si>
  <si>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</si>
  <si>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</si>
  <si>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</si>
  <si>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</si>
  <si>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</si>
  <si>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</si>
  <si>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</si>
  <si>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</si>
  <si>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</si>
  <si>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</si>
  <si>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</si>
  <si>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</si>
  <si>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</si>
  <si>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</si>
  <si>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</si>
  <si>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</si>
  <si>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</si>
  <si>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</si>
  <si>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</si>
  <si>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</si>
  <si>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</si>
  <si>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</si>
  <si>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</si>
  <si>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</si>
  <si>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</si>
  <si>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</si>
  <si>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</si>
  <si>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</si>
  <si>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</si>
  <si>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</si>
  <si>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</si>
  <si>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</si>
  <si>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</si>
  <si>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</si>
  <si>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</si>
  <si>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</si>
  <si>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</si>
  <si>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</si>
  <si>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</si>
  <si>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</si>
  <si>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</si>
  <si>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</si>
  <si>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</si>
  <si>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</si>
  <si>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</si>
  <si>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</si>
  <si>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</si>
  <si>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</si>
  <si>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</si>
  <si>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</si>
  <si>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</si>
  <si>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</si>
  <si>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</si>
  <si>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</si>
  <si>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</si>
  <si>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</si>
  <si>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</si>
  <si>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</si>
  <si>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</si>
  <si>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</si>
  <si>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</si>
  <si>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</si>
  <si>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</si>
  <si>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</si>
  <si>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</si>
  <si>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</si>
  <si>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</si>
  <si>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</si>
  <si>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</si>
  <si>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</si>
  <si>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</si>
  <si>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</si>
  <si>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</si>
  <si>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</si>
  <si>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</si>
  <si>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</si>
  <si>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</si>
  <si>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</si>
  <si>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</si>
  <si>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</si>
  <si>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</si>
  <si>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</si>
  <si>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</si>
  <si>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</si>
  <si>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</si>
  <si>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</si>
  <si>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</si>
  <si>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</si>
  <si>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</si>
  <si>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</si>
  <si>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</si>
  <si>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</si>
  <si>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</si>
  <si>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</si>
  <si>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</si>
  <si>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</si>
  <si>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</si>
  <si>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</si>
  <si>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</si>
  <si>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</si>
  <si>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</si>
  <si>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</si>
  <si>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</si>
  <si>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</si>
  <si>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</si>
  <si>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</si>
  <si>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</si>
  <si>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</si>
  <si>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</si>
  <si>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</si>
  <si>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</si>
  <si>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</si>
  <si>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</si>
  <si>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</si>
  <si>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</si>
  <si>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</si>
  <si>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</si>
  <si>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</si>
  <si>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</si>
  <si>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</si>
  <si>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</si>
  <si>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</si>
  <si>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</si>
  <si>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</si>
  <si>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</si>
  <si>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</si>
  <si>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</si>
  <si>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</si>
  <si>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</si>
  <si>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</si>
  <si>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</si>
  <si>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</si>
  <si>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</si>
  <si>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</si>
  <si>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</si>
  <si>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</si>
  <si>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</si>
  <si>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</si>
  <si>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</si>
  <si>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</si>
  <si>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</si>
  <si>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</si>
  <si>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</si>
  <si>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</si>
  <si>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</si>
  <si>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</si>
  <si>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</si>
  <si>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</si>
  <si>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</si>
  <si>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</si>
  <si>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</si>
  <si>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</si>
  <si>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</si>
  <si>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</si>
  <si>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</si>
  <si>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</si>
  <si>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</si>
  <si>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</si>
  <si>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</si>
  <si>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</si>
  <si>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</si>
  <si>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</si>
  <si>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</si>
  <si>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</si>
  <si>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</si>
  <si>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</si>
  <si>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</si>
  <si>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</si>
  <si>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</si>
  <si>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</si>
  <si>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</si>
  <si>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</si>
  <si>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</si>
  <si>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</si>
  <si>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</si>
  <si>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</si>
  <si>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</si>
  <si>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</si>
  <si>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</si>
  <si>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</si>
  <si>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</si>
  <si>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</si>
  <si>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</si>
  <si>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</si>
  <si>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</si>
  <si>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</si>
  <si>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</si>
  <si>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</si>
  <si>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</si>
  <si>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</si>
  <si>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</si>
  <si>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</si>
  <si>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</si>
  <si>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</si>
  <si>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</si>
  <si>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</si>
  <si>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</si>
  <si>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</si>
  <si>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</si>
  <si>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</si>
  <si>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</si>
  <si>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</si>
  <si>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</si>
  <si>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</si>
  <si>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</si>
  <si>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</si>
  <si>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</si>
  <si>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</si>
  <si>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</si>
  <si>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</si>
  <si>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</si>
  <si>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</si>
  <si>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</si>
  <si>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</si>
  <si>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</si>
  <si>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</si>
  <si>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</si>
  <si>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</si>
  <si>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</si>
  <si>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</si>
  <si>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</si>
  <si>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</si>
  <si>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</si>
  <si>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</si>
  <si>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</si>
  <si>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</si>
  <si>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</si>
  <si>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</si>
  <si>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</si>
  <si>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</si>
  <si>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</si>
  <si>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</si>
  <si>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</si>
  <si>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</si>
  <si>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</si>
  <si>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</si>
  <si>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</si>
  <si>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</si>
  <si>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</si>
  <si>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</si>
  <si>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</si>
  <si>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</si>
  <si>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</si>
  <si>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</si>
  <si>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</si>
  <si>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</si>
  <si>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</si>
  <si>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</si>
  <si>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</si>
  <si>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</si>
  <si>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</si>
  <si>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</si>
  <si>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</si>
  <si>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</si>
  <si>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</si>
  <si>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</si>
  <si>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</si>
  <si>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</si>
  <si>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</si>
  <si>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</si>
  <si>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</si>
  <si>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</si>
  <si>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</si>
  <si>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</si>
  <si>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</si>
  <si>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</si>
  <si>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</si>
  <si>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</si>
  <si>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</si>
  <si>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</si>
  <si>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</si>
  <si>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</si>
  <si>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</si>
  <si>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</si>
  <si>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</si>
  <si>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</si>
  <si>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</si>
  <si>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</si>
  <si>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</si>
  <si>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</si>
  <si>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</si>
  <si>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</si>
  <si>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</si>
  <si>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</si>
  <si>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</si>
  <si>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</si>
  <si>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</si>
  <si>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</si>
  <si>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</si>
  <si>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</si>
  <si>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</si>
  <si>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</si>
  <si>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</si>
  <si>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</si>
  <si>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</si>
  <si>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</si>
  <si>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</si>
  <si>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</si>
  <si>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</si>
  <si>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</si>
  <si>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</si>
  <si>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</si>
  <si>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</si>
  <si>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</si>
  <si>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</si>
  <si>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</si>
  <si>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</si>
  <si>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</si>
  <si>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</si>
  <si>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</si>
  <si>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</si>
  <si>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</si>
  <si>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</si>
  <si>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</si>
  <si>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</si>
  <si>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</si>
  <si>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</si>
  <si>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</si>
  <si>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</si>
  <si>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</si>
  <si>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</si>
  <si>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</si>
  <si>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</si>
  <si>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</si>
  <si>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</si>
  <si>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</si>
  <si>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</si>
  <si>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</si>
  <si>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</si>
  <si>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</si>
  <si>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</si>
  <si>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</si>
  <si>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</si>
  <si>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</si>
  <si>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</si>
  <si>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</si>
  <si>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</si>
  <si>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</si>
  <si>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</si>
  <si>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</si>
  <si>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</si>
  <si>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</si>
  <si>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</si>
  <si>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</si>
  <si>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</si>
  <si>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</si>
  <si>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</si>
  <si>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</si>
  <si>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</si>
  <si>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</si>
  <si>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</si>
  <si>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</si>
  <si>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</si>
  <si>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</si>
  <si>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</si>
  <si>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</si>
  <si>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</si>
  <si>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</si>
  <si>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</si>
  <si>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</si>
  <si>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</si>
  <si>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</si>
  <si>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</si>
  <si>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</si>
  <si>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</si>
  <si>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</si>
  <si>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</si>
  <si>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</si>
  <si>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</si>
  <si>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</si>
  <si>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</si>
  <si>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</si>
  <si>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</si>
  <si>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</si>
  <si>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</si>
  <si>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</si>
  <si>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</si>
  <si>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</si>
  <si>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</si>
  <si>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</si>
  <si>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</si>
  <si>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</si>
  <si>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</si>
  <si>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</si>
  <si>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</si>
  <si>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</si>
  <si>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</si>
  <si>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</si>
  <si>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</si>
  <si>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</si>
  <si>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</si>
  <si>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</si>
  <si>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</si>
  <si>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</si>
  <si>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</si>
  <si>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</si>
  <si>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</si>
  <si>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</si>
  <si>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</si>
  <si>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</si>
  <si>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</si>
  <si>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</si>
  <si>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</si>
  <si>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</si>
  <si>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</si>
  <si>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</si>
  <si>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</si>
  <si>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</si>
  <si>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</si>
  <si>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</si>
  <si>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</si>
  <si>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</si>
  <si>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</si>
  <si>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</si>
  <si>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</si>
  <si>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</si>
  <si>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</si>
  <si>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</si>
  <si>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</si>
  <si>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</si>
  <si>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</si>
  <si>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</si>
  <si>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</si>
  <si>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</si>
  <si>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</si>
  <si>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</si>
  <si>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</si>
  <si>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</si>
  <si>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</si>
  <si>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</si>
  <si>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</si>
  <si>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</si>
  <si>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</si>
  <si>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</si>
  <si>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</si>
  <si>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</si>
  <si>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</si>
  <si>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</si>
  <si>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</si>
  <si>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</si>
  <si>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</si>
  <si>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</si>
  <si>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</si>
  <si>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</si>
  <si>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</si>
  <si>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</si>
  <si>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</si>
  <si>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</si>
  <si>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</si>
  <si>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</si>
  <si>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</si>
  <si>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</si>
  <si>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</si>
  <si>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</si>
  <si>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</si>
  <si>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</si>
  <si>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</si>
  <si>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</si>
  <si>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</si>
  <si>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</si>
  <si>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</si>
  <si>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</si>
  <si>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</si>
  <si>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</si>
  <si>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</si>
  <si>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</si>
  <si>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</si>
  <si>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</si>
  <si>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</si>
  <si>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</si>
  <si>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</si>
  <si>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</si>
  <si>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</si>
  <si>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</si>
  <si>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</si>
  <si>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</si>
  <si>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</si>
  <si>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</si>
  <si>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</si>
  <si>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</si>
  <si>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</si>
  <si>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</si>
  <si>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</si>
  <si>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</si>
  <si>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</si>
  <si>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</si>
  <si>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</si>
  <si>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</si>
  <si>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</si>
  <si>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</si>
  <si>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</si>
  <si>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</si>
  <si>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</si>
  <si>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</si>
  <si>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</si>
  <si>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</si>
  <si>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</si>
  <si>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</si>
  <si>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</si>
  <si>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</si>
  <si>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</si>
  <si>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</si>
  <si>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</si>
  <si>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</si>
  <si>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</si>
  <si>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</si>
  <si>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</si>
  <si>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</si>
  <si>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</si>
  <si>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</si>
  <si>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</si>
  <si>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</si>
  <si>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</si>
  <si>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</si>
  <si>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</si>
  <si>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</si>
  <si>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</si>
  <si>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</si>
  <si>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</si>
  <si>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</si>
  <si>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</si>
  <si>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</si>
  <si>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</si>
  <si>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</si>
  <si>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</si>
  <si>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</si>
  <si>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</si>
  <si>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</si>
  <si>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</si>
  <si>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</si>
  <si>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</si>
  <si>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</si>
  <si>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</si>
  <si>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</si>
  <si>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</si>
  <si>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</si>
  <si>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</si>
  <si>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</si>
  <si>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</si>
  <si>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</si>
  <si>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</si>
  <si>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</si>
  <si>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</si>
  <si>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</si>
  <si>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</si>
  <si>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</si>
  <si>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</si>
  <si>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</si>
  <si>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</si>
  <si>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</si>
  <si>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</si>
  <si>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</si>
  <si>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</si>
  <si>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</si>
  <si>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</si>
  <si>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</si>
  <si>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</si>
  <si>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</si>
  <si>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</si>
  <si>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</si>
  <si>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</si>
  <si>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</si>
  <si>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</si>
  <si>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</si>
  <si>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</si>
  <si>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</si>
  <si>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</si>
  <si>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</si>
  <si>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</si>
  <si>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</si>
  <si>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</si>
  <si>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</si>
  <si>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</si>
  <si>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</si>
  <si>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</si>
  <si>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</si>
  <si>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</si>
  <si>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</si>
  <si>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</si>
  <si>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</si>
  <si>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</si>
  <si>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</si>
  <si>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</si>
  <si>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</si>
  <si>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</si>
  <si>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</si>
  <si>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</si>
  <si>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</si>
  <si>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</si>
  <si>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</si>
  <si>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</si>
  <si>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</si>
  <si>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</si>
  <si>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</si>
  <si>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</si>
  <si>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</si>
  <si>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</si>
  <si>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</si>
  <si>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</si>
  <si>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</si>
  <si>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</si>
  <si>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</si>
  <si>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</si>
  <si>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</si>
  <si>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</si>
  <si>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</si>
  <si>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</si>
  <si>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</si>
  <si>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</si>
  <si>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</si>
  <si>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</si>
  <si>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</si>
  <si>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</si>
  <si>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</si>
  <si>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</si>
  <si>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</si>
  <si>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</si>
  <si>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</si>
  <si>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</si>
  <si>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</si>
  <si>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</si>
  <si>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</si>
  <si>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</si>
  <si>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</si>
  <si>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</si>
  <si>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</si>
  <si>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</si>
  <si>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</si>
  <si>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</si>
  <si>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</si>
  <si>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</si>
  <si>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</si>
  <si>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</si>
  <si>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</si>
  <si>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</si>
  <si>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</si>
  <si>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</si>
  <si>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</si>
  <si>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</si>
  <si>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</si>
  <si>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</si>
  <si>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</si>
  <si>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</si>
  <si>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</si>
  <si>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</si>
  <si>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</si>
  <si>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</si>
  <si>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</si>
  <si>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</si>
  <si>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</si>
  <si>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</si>
  <si>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</si>
  <si>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</si>
  <si>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</si>
  <si>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</si>
  <si>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</si>
  <si>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</si>
  <si>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</si>
  <si>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</si>
  <si>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</si>
  <si>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</si>
  <si>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</si>
  <si>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</si>
  <si>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</si>
  <si>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</si>
  <si>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</si>
  <si>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</si>
  <si>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</si>
  <si>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</si>
  <si>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</si>
  <si>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</si>
  <si>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</si>
  <si>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</si>
  <si>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</si>
  <si>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</si>
  <si>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</si>
  <si>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</si>
  <si>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</si>
  <si>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</si>
  <si>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</si>
  <si>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</si>
  <si>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</si>
  <si>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</si>
  <si>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</si>
  <si>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</si>
  <si>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</si>
  <si>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</si>
  <si>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</si>
  <si>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</si>
  <si>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</si>
  <si>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</si>
  <si>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</si>
  <si>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</si>
  <si>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</si>
  <si>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</si>
  <si>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</si>
  <si>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</si>
  <si>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</si>
  <si>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</si>
  <si>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</si>
  <si>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</si>
  <si>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</si>
  <si>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</si>
  <si>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</si>
  <si>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</si>
  <si>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</si>
  <si>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</si>
  <si>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</si>
  <si>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</si>
  <si>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</si>
  <si>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</si>
  <si>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</si>
  <si>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</si>
  <si>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</si>
  <si>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</si>
  <si>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</si>
  <si>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</si>
  <si>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</si>
  <si>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</si>
  <si>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</si>
  <si>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</si>
  <si>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</si>
  <si>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</si>
  <si>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</si>
  <si>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</si>
  <si>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</si>
  <si>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</si>
  <si>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</si>
  <si>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</si>
  <si>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</si>
  <si>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</si>
  <si>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</si>
  <si>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</si>
  <si>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</si>
  <si>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</si>
  <si>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</si>
  <si>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</si>
  <si>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</si>
  <si>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</si>
  <si>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</si>
  <si>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</si>
  <si>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</si>
  <si>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</si>
  <si>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</si>
  <si>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</si>
  <si>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</si>
  <si>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</si>
  <si>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</si>
  <si>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</si>
  <si>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</si>
  <si>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</si>
  <si>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</si>
  <si>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</si>
  <si>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</si>
  <si>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</si>
  <si>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</si>
  <si>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</si>
  <si>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</si>
  <si>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</si>
  <si>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</si>
  <si>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</si>
  <si>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</si>
  <si>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</si>
  <si>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</si>
  <si>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</si>
  <si>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</si>
  <si>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</si>
  <si>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</si>
  <si>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</si>
  <si>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</si>
  <si>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</si>
  <si>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</si>
  <si>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</si>
  <si>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</si>
  <si>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</si>
  <si>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</si>
  <si>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</si>
  <si>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</si>
  <si>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</si>
  <si>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</si>
  <si>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</si>
  <si>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</si>
  <si>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</si>
  <si>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</si>
  <si>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</si>
  <si>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</si>
  <si>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</si>
  <si>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</si>
  <si>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</si>
  <si>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</si>
  <si>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</si>
  <si>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</si>
  <si>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</si>
  <si>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</si>
  <si>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</si>
  <si>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</si>
  <si>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</si>
  <si>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</si>
  <si>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</si>
  <si>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</si>
  <si>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</si>
  <si>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</si>
  <si>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</si>
  <si>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</si>
  <si>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</si>
  <si>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</si>
  <si>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</si>
  <si>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</si>
  <si>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</si>
  <si>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</si>
  <si>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</si>
  <si>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</si>
  <si>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</si>
  <si>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</si>
  <si>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</si>
  <si>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</si>
  <si>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</si>
  <si>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</si>
  <si>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</si>
  <si>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</si>
  <si>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</si>
  <si>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</si>
  <si>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</si>
  <si>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</si>
  <si>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</si>
  <si>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</si>
  <si>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</si>
  <si>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</si>
  <si>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</si>
  <si>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</si>
  <si>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</si>
  <si>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</si>
  <si>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</si>
  <si>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</si>
  <si>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</si>
  <si>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</si>
  <si>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</si>
  <si>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</si>
  <si>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</si>
  <si>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</si>
  <si>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</si>
  <si>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</si>
  <si>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</si>
  <si>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</si>
  <si>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</si>
  <si>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</si>
  <si>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</si>
  <si>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</si>
  <si>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</si>
  <si>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</si>
  <si>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</si>
  <si>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</si>
  <si>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</si>
  <si>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</si>
  <si>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</si>
  <si>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</si>
  <si>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</si>
  <si>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</si>
  <si>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</si>
  <si>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</si>
  <si>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</si>
  <si>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</si>
  <si>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</si>
  <si>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</si>
  <si>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</si>
  <si>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</si>
  <si>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</si>
  <si>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</si>
  <si>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</si>
  <si>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</si>
  <si>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</si>
  <si>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</si>
  <si>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</si>
  <si>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</si>
  <si>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</si>
  <si>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</si>
  <si>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</si>
  <si>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</si>
  <si>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</si>
  <si>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</si>
  <si>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</si>
  <si>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</si>
  <si>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</si>
  <si>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</si>
  <si>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</si>
  <si>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</si>
  <si>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</si>
  <si>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</si>
  <si>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</si>
  <si>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</si>
  <si>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</si>
  <si>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</si>
  <si>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</si>
  <si>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</si>
  <si>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</si>
  <si>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</si>
  <si>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</si>
  <si>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</si>
  <si>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</si>
  <si>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</si>
  <si>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</si>
  <si>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</si>
  <si>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</si>
  <si>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</si>
  <si>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</si>
  <si>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</si>
  <si>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</si>
  <si>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</si>
  <si>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</si>
  <si>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</si>
  <si>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</si>
  <si>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</si>
  <si>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</si>
  <si>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</si>
  <si>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</si>
  <si>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</si>
  <si>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</si>
  <si>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</si>
  <si>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</si>
  <si>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</si>
  <si>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</si>
  <si>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</si>
  <si>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</si>
  <si>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</si>
  <si>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</si>
  <si>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</si>
  <si>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</si>
  <si>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</si>
  <si>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</si>
  <si>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</si>
  <si>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</si>
  <si>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</si>
  <si>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</si>
  <si>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</si>
  <si>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</si>
  <si>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</si>
  <si>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</si>
  <si>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</si>
  <si>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</si>
  <si>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</si>
  <si>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</si>
  <si>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</si>
  <si>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</si>
  <si>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</si>
  <si>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</si>
  <si>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</si>
  <si>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</si>
  <si>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</si>
  <si>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</si>
  <si>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</si>
  <si>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</si>
  <si>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</si>
  <si>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</si>
  <si>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</si>
  <si>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</si>
  <si>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</si>
  <si>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</si>
  <si>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</si>
  <si>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</si>
  <si>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</si>
  <si>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</si>
  <si>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</si>
  <si>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</si>
  <si>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</si>
  <si>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</si>
  <si>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</si>
  <si>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</si>
  <si>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</si>
  <si>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</si>
  <si>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</si>
  <si>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</si>
  <si>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</si>
  <si>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</si>
  <si>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</si>
  <si>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</si>
  <si>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</si>
  <si>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</si>
  <si>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</si>
  <si>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</si>
  <si>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</si>
  <si>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</si>
  <si>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</si>
  <si>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</si>
  <si>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</si>
  <si>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</si>
  <si>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</si>
  <si>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</si>
  <si>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</si>
  <si>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</si>
  <si>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</si>
  <si>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</si>
  <si>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</si>
  <si>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</si>
  <si>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</si>
  <si>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</si>
  <si>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</si>
  <si>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</si>
  <si>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</si>
  <si>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</si>
  <si>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</si>
  <si>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</si>
  <si>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</si>
  <si>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</si>
  <si>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</si>
  <si>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</si>
  <si>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</si>
  <si>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</si>
  <si>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</si>
  <si>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</si>
  <si>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</si>
  <si>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</si>
  <si>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</si>
  <si>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</si>
  <si>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</si>
  <si>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</si>
  <si>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</si>
  <si>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</si>
  <si>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</si>
  <si>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</si>
  <si>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</si>
  <si>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</si>
  <si>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</si>
  <si>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</si>
  <si>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</si>
  <si>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</si>
  <si>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</si>
  <si>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</si>
  <si>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</si>
  <si>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</si>
  <si>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</si>
  <si>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</si>
  <si>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</si>
  <si>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</si>
  <si>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</si>
  <si>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</si>
  <si>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</si>
  <si>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</si>
  <si>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</si>
  <si>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</si>
  <si>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</si>
  <si>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</si>
  <si>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</si>
  <si>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</si>
  <si>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</si>
  <si>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</si>
  <si>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</si>
  <si>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</si>
  <si>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</si>
  <si>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</si>
  <si>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</si>
  <si>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</si>
  <si>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</si>
  <si>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</si>
  <si>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</si>
  <si>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</si>
  <si>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</si>
  <si>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</si>
  <si>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</si>
  <si>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</si>
  <si>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</si>
  <si>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</si>
  <si>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</si>
  <si>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</si>
  <si>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</si>
  <si>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</si>
  <si>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</si>
  <si>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</si>
  <si>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</si>
  <si>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</si>
  <si>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</si>
  <si>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</si>
  <si>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</si>
  <si>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</si>
  <si>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</si>
  <si>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</si>
  <si>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</si>
  <si>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</si>
  <si>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</si>
  <si>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</si>
  <si>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</si>
  <si>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</si>
  <si>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</si>
  <si>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</si>
  <si>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</si>
  <si>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</si>
  <si>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</si>
  <si>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</si>
  <si>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</si>
  <si>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</si>
  <si>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</si>
  <si>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</si>
  <si>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</si>
  <si>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</si>
  <si>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</si>
  <si>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</si>
  <si>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</si>
  <si>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</si>
  <si>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</si>
  <si>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</si>
  <si>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</si>
  <si>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</si>
  <si>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</si>
  <si>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</si>
  <si>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</si>
  <si>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</si>
  <si>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</si>
  <si>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</si>
  <si>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</si>
  <si>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</si>
  <si>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</si>
  <si>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</si>
  <si>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</si>
  <si>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</si>
  <si>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</si>
  <si>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</si>
  <si>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</si>
  <si>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</si>
  <si>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</si>
  <si>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</si>
  <si>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</si>
  <si>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</si>
  <si>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</si>
  <si>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</si>
  <si>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</si>
  <si>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</si>
  <si>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</si>
  <si>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</si>
  <si>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</si>
  <si>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</si>
  <si>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</si>
  <si>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</si>
  <si>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</si>
  <si>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</si>
  <si>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</si>
  <si>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</si>
  <si>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</si>
  <si>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</si>
  <si>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</si>
  <si>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</si>
  <si>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</si>
  <si>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</si>
  <si>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</si>
  <si>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</si>
  <si>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</si>
  <si>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</si>
  <si>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</si>
  <si>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</si>
  <si>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</si>
  <si>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</si>
  <si>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</si>
  <si>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</si>
  <si>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</si>
  <si>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</si>
  <si>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</si>
  <si>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</si>
  <si>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</si>
  <si>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</si>
  <si>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</si>
  <si>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</si>
  <si>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</si>
  <si>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</si>
  <si>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</si>
  <si>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</si>
  <si>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</si>
  <si>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</si>
  <si>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</si>
  <si>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</si>
  <si>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</si>
  <si>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</si>
  <si>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</si>
  <si>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</si>
  <si>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</si>
  <si>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</si>
  <si>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</si>
  <si>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</si>
  <si>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</si>
  <si>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</si>
  <si>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</si>
  <si>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</si>
  <si>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</si>
  <si>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</si>
  <si>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</si>
  <si>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</si>
  <si>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</si>
  <si>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</si>
  <si>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</si>
  <si>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</si>
  <si>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</si>
  <si>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</si>
  <si>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</si>
  <si>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</si>
  <si>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</si>
  <si>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</si>
  <si>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</si>
  <si>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</si>
  <si>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</si>
  <si>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</si>
  <si>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</si>
  <si>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</si>
  <si>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</si>
  <si>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</si>
  <si>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</si>
  <si>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</si>
  <si>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</si>
  <si>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</si>
  <si>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</si>
  <si>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</si>
  <si>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</si>
  <si>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</si>
  <si>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</si>
  <si>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</si>
  <si>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</si>
  <si>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</si>
  <si>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</si>
  <si>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</si>
  <si>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</si>
  <si>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</si>
  <si>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</si>
  <si>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</si>
  <si>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</si>
  <si>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</si>
  <si>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</si>
  <si>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</si>
  <si>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</si>
  <si>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</si>
  <si>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</si>
  <si>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</si>
  <si>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</si>
  <si>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</si>
  <si>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</si>
  <si>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</si>
  <si>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</si>
  <si>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</si>
  <si>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</si>
  <si>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</si>
  <si>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</si>
  <si>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</si>
  <si>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</si>
  <si>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</si>
  <si>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</si>
  <si>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</si>
  <si>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</si>
  <si>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</si>
  <si>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</si>
  <si>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</si>
  <si>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</si>
  <si>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</si>
  <si>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</si>
  <si>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</si>
  <si>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</si>
  <si>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</si>
  <si>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</si>
  <si>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</si>
  <si>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</si>
  <si>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</si>
  <si>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</si>
  <si>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</si>
  <si>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</si>
  <si>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</si>
  <si>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</si>
  <si>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</si>
  <si>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</si>
  <si>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</si>
  <si>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</si>
  <si>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</si>
  <si>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</si>
  <si>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</si>
  <si>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</si>
  <si>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</si>
  <si>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</si>
  <si>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</si>
  <si>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</si>
  <si>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</si>
  <si>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</si>
  <si>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</si>
  <si>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</si>
  <si>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</si>
  <si>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</si>
  <si>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</si>
  <si>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</si>
  <si>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</si>
  <si>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</si>
  <si>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</si>
  <si>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</si>
  <si>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</si>
  <si>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</si>
  <si>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</si>
  <si>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</si>
  <si>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</si>
  <si>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</si>
  <si>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</si>
  <si>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</si>
  <si>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</si>
  <si>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</si>
  <si>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</si>
  <si>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</si>
  <si>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</si>
  <si>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</si>
  <si>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</si>
  <si>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</si>
  <si>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</si>
  <si>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</si>
  <si>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</si>
  <si>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</si>
  <si>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</si>
  <si>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</si>
  <si>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</si>
  <si>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</si>
  <si>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</si>
  <si>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</si>
  <si>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</si>
  <si>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</si>
  <si>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</si>
  <si>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</si>
  <si>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</si>
  <si>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</si>
  <si>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</si>
  <si>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</si>
  <si>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</si>
  <si>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</si>
  <si>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</si>
  <si>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</si>
  <si>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</si>
  <si>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</si>
  <si>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</si>
  <si>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</si>
  <si>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</si>
  <si>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</si>
  <si>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</si>
  <si>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</si>
  <si>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</si>
  <si>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</si>
  <si>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</si>
  <si>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</si>
  <si>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</si>
  <si>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</si>
  <si>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</si>
  <si>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</si>
  <si>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</si>
  <si>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</si>
  <si>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</si>
  <si>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</si>
  <si>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</si>
  <si>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</si>
  <si>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</si>
  <si>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</si>
  <si>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</si>
  <si>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</si>
  <si>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</si>
  <si>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</si>
  <si>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</si>
  <si>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</si>
  <si>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</si>
  <si>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</si>
  <si>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</si>
  <si>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</si>
  <si>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</si>
  <si>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</si>
  <si>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</si>
  <si>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</si>
  <si>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</si>
  <si>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</si>
  <si>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</si>
  <si>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</si>
  <si>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</si>
  <si>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</si>
  <si>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</si>
  <si>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</si>
  <si>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</si>
  <si>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</si>
  <si>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</si>
  <si>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</si>
  <si>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</si>
  <si>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</si>
  <si>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</si>
  <si>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</si>
  <si>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</si>
  <si>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</si>
  <si>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</si>
  <si>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</si>
  <si>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</si>
  <si>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</si>
  <si>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</si>
  <si>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</si>
  <si>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</si>
  <si>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</si>
  <si>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</si>
  <si>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</si>
  <si>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</si>
  <si>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</si>
  <si>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</si>
  <si>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</si>
  <si>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</si>
  <si>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</si>
  <si>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</si>
  <si>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</si>
  <si>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</si>
  <si>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</si>
  <si>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</si>
  <si>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</si>
  <si>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</si>
  <si>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</si>
  <si>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</si>
  <si>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</si>
  <si>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</si>
  <si>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</si>
  <si>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</si>
  <si>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</si>
  <si>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</si>
  <si>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</si>
  <si>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</si>
  <si>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</si>
  <si>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</si>
  <si>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</si>
  <si>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</si>
  <si>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</si>
  <si>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</si>
  <si>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</si>
  <si>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</si>
  <si>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</si>
  <si>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</si>
  <si>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</si>
  <si>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</si>
  <si>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</si>
  <si>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</si>
  <si>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</si>
  <si>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</si>
  <si>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</si>
  <si>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</si>
  <si>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</si>
  <si>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</si>
  <si>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</si>
  <si>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</si>
  <si>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</si>
  <si>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</si>
  <si>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</si>
  <si>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</si>
  <si>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</si>
  <si>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</si>
  <si>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</si>
  <si>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</si>
  <si>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</si>
  <si>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</si>
  <si>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</si>
  <si>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</si>
  <si>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</si>
  <si>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</si>
  <si>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</si>
  <si>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</si>
  <si>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</si>
  <si>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</si>
  <si>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</si>
  <si>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</si>
  <si>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</si>
  <si>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</si>
  <si>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</si>
  <si>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</si>
  <si>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</si>
  <si>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</si>
  <si>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</si>
  <si>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</si>
  <si>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</si>
  <si>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</si>
  <si>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</si>
  <si>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</si>
  <si>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</si>
  <si>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</si>
  <si>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</si>
  <si>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</si>
  <si>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</si>
  <si>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</si>
  <si>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</si>
  <si>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</si>
  <si>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</si>
  <si>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</si>
  <si>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</si>
  <si>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</si>
  <si>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</si>
  <si>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</si>
  <si>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</si>
  <si>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</si>
  <si>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</si>
  <si>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</si>
  <si>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</si>
  <si>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</si>
  <si>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</si>
  <si>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</si>
  <si>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</si>
  <si>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</si>
  <si>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</si>
  <si>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</si>
  <si>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</si>
  <si>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</si>
  <si>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</si>
  <si>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</si>
  <si>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</si>
  <si>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</si>
  <si>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</si>
  <si>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</si>
  <si>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</si>
  <si>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</si>
  <si>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</si>
  <si>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</si>
  <si>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</si>
  <si>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</si>
  <si>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</si>
  <si>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</si>
  <si>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</si>
  <si>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</si>
  <si>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</si>
  <si>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</si>
  <si>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</si>
  <si>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</si>
  <si>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</si>
  <si>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</si>
  <si>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</si>
  <si>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</si>
  <si>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</si>
  <si>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</si>
  <si>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</si>
  <si>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</si>
  <si>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</si>
  <si>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</si>
  <si>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</si>
  <si>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</si>
  <si>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</si>
  <si>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</si>
  <si>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</si>
  <si>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</si>
  <si>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</si>
  <si>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</si>
  <si>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</si>
  <si>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</si>
  <si>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</si>
  <si>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</si>
  <si>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</si>
  <si>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</si>
  <si>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</si>
  <si>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</si>
  <si>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</si>
  <si>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</si>
  <si>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</si>
  <si>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</si>
  <si>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</si>
  <si>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</si>
  <si>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</si>
  <si>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</si>
  <si>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</si>
  <si>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</si>
  <si>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</si>
  <si>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</si>
  <si>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</si>
  <si>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</si>
  <si>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</si>
  <si>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</si>
  <si>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</si>
  <si>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</si>
  <si>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</si>
  <si>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</si>
  <si>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</si>
  <si>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</si>
  <si>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</si>
  <si>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</si>
  <si>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</si>
  <si>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</si>
  <si>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</si>
  <si>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</si>
  <si>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</si>
  <si>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</si>
  <si>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</si>
  <si>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</si>
  <si>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</si>
  <si>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</si>
  <si>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</si>
  <si>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</si>
  <si>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</si>
  <si>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</si>
  <si>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</si>
  <si>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</si>
  <si>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</si>
  <si>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</si>
  <si>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</si>
  <si>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</si>
  <si>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</si>
  <si>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</si>
  <si>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</si>
  <si>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</si>
  <si>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</si>
  <si>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</si>
  <si>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</si>
  <si>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</si>
  <si>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</si>
  <si>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</si>
  <si>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</si>
  <si>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</si>
  <si>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</si>
  <si>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</si>
  <si>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</si>
  <si>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</si>
  <si>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</si>
  <si>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</si>
  <si>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</si>
  <si>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</si>
  <si>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</si>
  <si>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</si>
  <si>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</si>
  <si>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</si>
  <si>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</si>
  <si>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</si>
  <si>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</si>
  <si>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</si>
  <si>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</si>
  <si>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</si>
  <si>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</si>
  <si>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</si>
  <si>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</si>
  <si>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</si>
  <si>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</si>
  <si>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</si>
  <si>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</si>
  <si>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</si>
  <si>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</si>
  <si>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</si>
  <si>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</si>
  <si>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</si>
  <si>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</si>
  <si>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</si>
  <si>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</si>
  <si>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</si>
  <si>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</si>
  <si>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</si>
  <si>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</si>
  <si>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</si>
  <si>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</si>
  <si>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</si>
  <si>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</si>
  <si>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</si>
  <si>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</si>
  <si>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</si>
  <si>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</si>
  <si>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</si>
  <si>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</si>
  <si>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</si>
  <si>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</si>
  <si>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</si>
  <si>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</si>
  <si>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</si>
  <si>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</si>
  <si>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</si>
  <si>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</si>
  <si>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</si>
  <si>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</si>
  <si>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</si>
  <si>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</si>
  <si>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</si>
  <si>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</si>
  <si>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</si>
  <si>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</si>
  <si>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</si>
  <si>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</si>
  <si>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</si>
  <si>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</si>
  <si>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</si>
  <si>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</si>
  <si>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</si>
  <si>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</si>
  <si>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</si>
  <si>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</si>
  <si>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</si>
  <si>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</si>
  <si>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</si>
  <si>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</si>
  <si>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</si>
  <si>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</si>
  <si>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</si>
  <si>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</si>
  <si>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</si>
  <si>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</si>
  <si>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</si>
  <si>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</si>
  <si>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</si>
  <si>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</si>
  <si>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</si>
  <si>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</si>
  <si>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</si>
  <si>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</si>
  <si>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</si>
  <si>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</si>
  <si>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</si>
  <si>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</si>
  <si>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</si>
  <si>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</si>
  <si>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</si>
  <si>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</si>
  <si>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</si>
  <si>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</si>
  <si>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</si>
  <si>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</si>
  <si>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</si>
  <si>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</si>
  <si>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</si>
  <si>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</si>
  <si>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</si>
  <si>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</si>
  <si>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</si>
  <si>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</si>
  <si>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</si>
  <si>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</si>
  <si>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</si>
  <si>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</si>
  <si>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</si>
  <si>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</si>
  <si>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</si>
  <si>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</si>
  <si>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</si>
  <si>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</si>
  <si>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</si>
  <si>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</si>
  <si>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</si>
  <si>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</si>
  <si>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</si>
  <si>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</si>
  <si>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</si>
  <si>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</si>
  <si>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</si>
  <si>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</si>
  <si>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</si>
  <si>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</si>
  <si>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</si>
  <si>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</si>
  <si>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</si>
  <si>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</si>
  <si>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</si>
  <si>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</si>
  <si>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</si>
  <si>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</si>
  <si>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</si>
  <si>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</si>
  <si>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</si>
  <si>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</si>
  <si>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</si>
  <si>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</si>
  <si>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</si>
  <si>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</si>
  <si>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</si>
  <si>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</si>
  <si>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</si>
  <si>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</si>
  <si>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</si>
  <si>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</si>
  <si>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</si>
  <si>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</si>
  <si>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</si>
  <si>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</si>
  <si>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</si>
  <si>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</si>
  <si>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</si>
  <si>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</si>
  <si>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</si>
  <si>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</si>
  <si>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</si>
  <si>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</si>
  <si>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</si>
  <si>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</si>
  <si>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</si>
  <si>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</si>
  <si>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</si>
  <si>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</si>
  <si>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</si>
  <si>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</si>
  <si>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</si>
  <si>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</si>
  <si>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</si>
  <si>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</si>
  <si>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</si>
  <si>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</si>
  <si>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</si>
  <si>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</si>
  <si>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</si>
  <si>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</si>
  <si>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</si>
  <si>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</si>
  <si>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</si>
  <si>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</si>
  <si>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</si>
  <si>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</si>
  <si>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</si>
  <si>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</si>
  <si>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</si>
  <si>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</si>
  <si>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</si>
  <si>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</si>
  <si>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</si>
  <si>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</si>
  <si>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</si>
  <si>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</si>
  <si>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</si>
  <si>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</si>
  <si>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</si>
  <si>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</si>
  <si>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</si>
  <si>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</si>
  <si>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</si>
  <si>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</si>
  <si>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</si>
  <si>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</si>
  <si>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</si>
  <si>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</si>
  <si>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</si>
  <si>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</si>
  <si>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</si>
  <si>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</si>
  <si>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</si>
  <si>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</si>
  <si>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</si>
  <si>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</si>
  <si>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</si>
  <si>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</si>
  <si>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</si>
  <si>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</si>
  <si>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</si>
  <si>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</si>
  <si>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</si>
  <si>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</si>
  <si>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</si>
  <si>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</si>
  <si>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</si>
  <si>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</si>
  <si>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</si>
  <si>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</si>
  <si>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</si>
  <si>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</si>
  <si>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</si>
  <si>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</si>
  <si>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</si>
  <si>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</si>
  <si>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</si>
  <si>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</si>
  <si>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</si>
  <si>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</si>
  <si>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</si>
  <si>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</si>
  <si>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</si>
  <si>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</si>
  <si>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</si>
  <si>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</si>
  <si>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</si>
  <si>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</si>
  <si>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</si>
  <si>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</si>
  <si>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</si>
  <si>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</si>
  <si>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</si>
  <si>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</si>
  <si>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</si>
  <si>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</si>
  <si>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</si>
  <si>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</si>
  <si>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</si>
  <si>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</si>
  <si>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</si>
  <si>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</si>
  <si>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</si>
  <si>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</si>
  <si>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</si>
  <si>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</si>
  <si>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</si>
  <si>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</si>
  <si>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</si>
  <si>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</si>
  <si>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</si>
  <si>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</si>
  <si>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</si>
  <si>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</si>
  <si>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</si>
  <si>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</si>
  <si>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</si>
  <si>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</si>
  <si>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</si>
  <si>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</si>
  <si>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</si>
  <si>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</si>
  <si>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</si>
  <si>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</si>
  <si>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</si>
  <si>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</si>
  <si>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</si>
  <si>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</si>
  <si>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</si>
  <si>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</si>
  <si>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</si>
  <si>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</si>
  <si>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</si>
  <si>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</si>
  <si>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</si>
  <si>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</si>
  <si>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</si>
  <si>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</si>
  <si>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</si>
  <si>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</si>
  <si>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</si>
  <si>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</si>
  <si>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</si>
  <si>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</si>
  <si>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</si>
  <si>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</si>
  <si>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</si>
  <si>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</si>
  <si>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</si>
  <si>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</si>
  <si>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</si>
  <si>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</si>
  <si>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</si>
  <si>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</si>
  <si>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</si>
  <si>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</si>
  <si>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</si>
  <si>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</si>
  <si>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</si>
  <si>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</si>
  <si>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</si>
  <si>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</si>
  <si>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</si>
  <si>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</si>
  <si>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</si>
  <si>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</si>
  <si>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</si>
  <si>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</si>
  <si>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</si>
  <si>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</si>
  <si>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</si>
  <si>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</si>
  <si>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</si>
  <si>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</si>
  <si>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</si>
  <si>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</si>
  <si>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</si>
  <si>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</si>
  <si>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</si>
  <si>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</si>
  <si>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</si>
  <si>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</si>
  <si>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</si>
  <si>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</si>
  <si>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</si>
  <si>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</si>
  <si>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</si>
  <si>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</si>
  <si>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</si>
  <si>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</si>
  <si>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</si>
  <si>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</si>
  <si>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</si>
  <si>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</si>
  <si>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</si>
  <si>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</si>
  <si>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</si>
  <si>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</si>
  <si>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</si>
  <si>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</si>
  <si>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</si>
  <si>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</si>
  <si>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</si>
  <si>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</si>
  <si>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</si>
  <si>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</si>
  <si>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</si>
  <si>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</si>
  <si>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</si>
  <si>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</si>
  <si>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</si>
  <si>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</si>
  <si>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</si>
  <si>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</si>
  <si>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</si>
  <si>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</si>
  <si>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</si>
  <si>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</si>
  <si>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</si>
  <si>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</si>
  <si>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</si>
  <si>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</si>
  <si>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</si>
  <si>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</si>
  <si>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</si>
  <si>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</si>
  <si>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</si>
  <si>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</si>
  <si>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</si>
  <si>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</si>
  <si>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</si>
  <si>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</si>
  <si>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</si>
  <si>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</si>
  <si>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</si>
  <si>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</si>
  <si>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</si>
  <si>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</si>
  <si>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</si>
  <si>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</si>
  <si>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</si>
  <si>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</si>
  <si>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</si>
  <si>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</si>
  <si>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</si>
  <si>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</si>
  <si>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</si>
  <si>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</si>
  <si>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</si>
  <si>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</si>
  <si>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</si>
  <si>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</si>
  <si>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</si>
  <si>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</si>
  <si>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</si>
  <si>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</si>
  <si>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</si>
  <si>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</si>
  <si>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</si>
  <si>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</si>
  <si>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</si>
  <si>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</si>
  <si>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</si>
  <si>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</si>
  <si>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</si>
  <si>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</si>
  <si>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</si>
  <si>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</si>
  <si>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</si>
  <si>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</si>
  <si>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</si>
  <si>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</si>
  <si>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</si>
  <si>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</si>
  <si>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</si>
  <si>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</si>
  <si>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</si>
  <si>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</si>
  <si>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</si>
  <si>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</si>
  <si>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</si>
  <si>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</si>
  <si>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</si>
  <si>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</si>
  <si>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</si>
  <si>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</si>
  <si>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</si>
  <si>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</si>
  <si>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</si>
  <si>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</si>
  <si>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</si>
  <si>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</si>
  <si>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</si>
  <si>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</si>
  <si>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</si>
  <si>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</si>
  <si>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</si>
  <si>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</si>
  <si>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</si>
  <si>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</si>
  <si>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</si>
  <si>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</si>
  <si>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</si>
  <si>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</si>
  <si>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</si>
  <si>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</si>
  <si>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</si>
  <si>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</si>
  <si>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</si>
  <si>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</si>
  <si>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</si>
  <si>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</si>
  <si>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</si>
  <si>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</si>
  <si>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</si>
  <si>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</si>
  <si>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</si>
  <si>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</si>
  <si>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</si>
  <si>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</si>
  <si>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</si>
  <si>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</si>
  <si>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</si>
  <si>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</si>
  <si>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</si>
  <si>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</si>
  <si>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</si>
  <si>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</si>
  <si>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</si>
  <si>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</si>
  <si>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</si>
  <si>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</si>
  <si>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</si>
  <si>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</si>
  <si>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</si>
  <si>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</si>
  <si>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</si>
  <si>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</si>
  <si>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</si>
  <si>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</si>
  <si>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</si>
  <si>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</si>
  <si>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</si>
  <si>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</si>
  <si>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</si>
  <si>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</si>
  <si>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</si>
  <si>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</si>
  <si>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</si>
  <si>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</si>
  <si>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</si>
  <si>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</si>
  <si>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</si>
  <si>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</si>
  <si>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</si>
  <si>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</si>
  <si>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</si>
  <si>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</si>
  <si>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</si>
  <si>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</si>
  <si>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</si>
  <si>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</si>
  <si>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</si>
  <si>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</si>
  <si>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</si>
  <si>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</si>
  <si>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</si>
  <si>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</si>
  <si>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</si>
  <si>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</si>
  <si>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</si>
  <si>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</si>
  <si>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</si>
  <si>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</si>
  <si>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</si>
  <si>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</si>
  <si>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</si>
  <si>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</si>
  <si>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</si>
  <si>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</si>
  <si>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</si>
  <si>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</si>
  <si>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</si>
  <si>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</si>
  <si>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</si>
  <si>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</si>
  <si>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</si>
  <si>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</si>
  <si>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</si>
  <si>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</si>
  <si>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</si>
  <si>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</si>
  <si>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</si>
  <si>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</si>
  <si>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</si>
  <si>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</si>
  <si>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</si>
  <si>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</si>
  <si>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</si>
  <si>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</si>
  <si>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</si>
  <si>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</si>
  <si>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</si>
  <si>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</si>
  <si>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</si>
  <si>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</si>
  <si>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</si>
  <si>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</si>
  <si>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</si>
  <si>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</si>
  <si>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</si>
  <si>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</si>
  <si>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</si>
  <si>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</si>
  <si>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</si>
  <si>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</si>
  <si>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</si>
  <si>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</si>
  <si>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</si>
  <si>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</si>
  <si>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</si>
  <si>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</si>
  <si>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</si>
  <si>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</si>
  <si>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</si>
  <si>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</si>
  <si>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</si>
  <si>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</si>
  <si>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</si>
  <si>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</si>
  <si>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</si>
  <si>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</si>
  <si>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</si>
  <si>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</si>
  <si>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</si>
  <si>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</si>
  <si>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</si>
  <si>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</si>
  <si>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</si>
  <si>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</si>
  <si>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</si>
  <si>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</si>
  <si>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</si>
  <si>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</si>
  <si>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</si>
  <si>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</si>
  <si>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</si>
  <si>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</si>
  <si>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</si>
  <si>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</si>
  <si>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</si>
  <si>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</si>
  <si>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</si>
  <si>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</si>
  <si>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</si>
  <si>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</si>
  <si>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</si>
  <si>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</si>
  <si>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</si>
  <si>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</si>
  <si>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</si>
  <si>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</si>
  <si>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</si>
  <si>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</si>
  <si>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</si>
  <si>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</si>
  <si>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</si>
  <si>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</si>
  <si>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</si>
  <si>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</si>
  <si>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</si>
  <si>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</si>
  <si>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</si>
  <si>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</si>
  <si>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</si>
  <si>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</si>
  <si>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</si>
  <si>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</si>
  <si>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</si>
  <si>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</si>
  <si>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</si>
  <si>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</si>
  <si>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</si>
  <si>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</si>
  <si>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</si>
  <si>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</si>
  <si>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</si>
  <si>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</si>
  <si>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</si>
  <si>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</si>
  <si>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</si>
  <si>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</si>
  <si>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</si>
  <si>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</si>
  <si>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</si>
  <si>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</si>
  <si>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</si>
  <si>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</si>
  <si>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</si>
  <si>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</si>
  <si>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</si>
  <si>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</si>
  <si>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</si>
  <si>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</si>
  <si>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</si>
  <si>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</si>
  <si>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</si>
  <si>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</si>
  <si>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</si>
  <si>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</si>
  <si>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</si>
  <si>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</si>
  <si>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</si>
  <si>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</si>
  <si>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</si>
  <si>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</si>
  <si>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</si>
  <si>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</si>
  <si>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</si>
  <si>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</si>
  <si>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</si>
  <si>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</si>
  <si>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</si>
  <si>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</si>
  <si>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</si>
  <si>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</si>
  <si>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</si>
  <si>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</si>
  <si>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</si>
  <si>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</si>
  <si>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</si>
  <si>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</si>
  <si>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</si>
  <si>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</si>
  <si>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</si>
  <si>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</si>
  <si>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</si>
  <si>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</si>
  <si>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</si>
  <si>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</si>
  <si>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</si>
  <si>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</si>
  <si>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</si>
  <si>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</si>
  <si>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</si>
  <si>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</si>
  <si>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</si>
  <si>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</si>
  <si>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</si>
  <si>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</si>
  <si>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</si>
  <si>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</si>
  <si>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</si>
  <si>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</si>
  <si>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</si>
  <si>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</si>
  <si>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</si>
  <si>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</si>
  <si>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</si>
  <si>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</si>
  <si>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</si>
  <si>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</si>
  <si>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</si>
  <si>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</si>
  <si>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</si>
  <si>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</si>
  <si>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</si>
  <si>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</si>
  <si>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</si>
  <si>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</si>
  <si>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</si>
  <si>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</si>
  <si>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</si>
  <si>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</si>
  <si>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</si>
  <si>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</si>
  <si>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</si>
  <si>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</si>
  <si>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</si>
  <si>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</si>
  <si>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</si>
  <si>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</si>
  <si>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</si>
  <si>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</si>
  <si>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</si>
  <si>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</si>
  <si>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</si>
  <si>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</si>
  <si>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</si>
  <si>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</si>
  <si>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</si>
  <si>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</si>
  <si>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</si>
  <si>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</si>
  <si>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</si>
  <si>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</si>
  <si>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</si>
  <si>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</si>
  <si>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</si>
  <si>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</si>
  <si>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</si>
  <si>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</si>
  <si>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</si>
  <si>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</si>
  <si>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</si>
  <si>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</si>
  <si>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</si>
  <si>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</si>
  <si>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</si>
  <si>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</si>
  <si>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</si>
  <si>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</si>
  <si>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</si>
  <si>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</si>
  <si>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</si>
  <si>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</si>
  <si>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</si>
  <si>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</si>
  <si>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</si>
  <si>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</si>
  <si>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</si>
  <si>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</si>
  <si>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</si>
  <si>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</si>
  <si>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</si>
  <si>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</si>
  <si>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</si>
  <si>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</si>
  <si>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</si>
  <si>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</si>
  <si>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</si>
  <si>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</si>
  <si>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</si>
  <si>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</si>
  <si>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</si>
  <si>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</si>
  <si>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</si>
  <si>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</si>
  <si>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</si>
  <si>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</si>
  <si>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</si>
  <si>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</si>
  <si>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</si>
  <si>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</si>
  <si>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</si>
  <si>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</si>
  <si>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</si>
  <si>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</si>
  <si>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</si>
  <si>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</si>
  <si>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</si>
  <si>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</si>
  <si>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</si>
  <si>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</si>
  <si>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</si>
  <si>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</si>
  <si>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</si>
  <si>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</si>
  <si>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</si>
  <si>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</si>
  <si>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</si>
  <si>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</si>
  <si>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</si>
  <si>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</si>
  <si>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</si>
  <si>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</si>
  <si>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</si>
  <si>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</si>
  <si>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</si>
  <si>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</si>
  <si>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</si>
  <si>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</si>
  <si>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</si>
  <si>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</si>
  <si>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</si>
  <si>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</si>
  <si>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</si>
  <si>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</si>
  <si>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</si>
  <si>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</si>
  <si>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</si>
  <si>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</si>
  <si>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</si>
  <si>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</si>
  <si>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</si>
  <si>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</si>
  <si>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</si>
  <si>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</si>
  <si>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</si>
  <si>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</si>
  <si>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</si>
  <si>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</si>
  <si>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</si>
  <si>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</si>
  <si>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</si>
  <si>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</si>
  <si>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</si>
  <si>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</si>
  <si>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</si>
  <si>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</si>
  <si>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</si>
  <si>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</si>
  <si>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</si>
  <si>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</si>
  <si>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</si>
  <si>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</si>
  <si>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</si>
  <si>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</si>
  <si>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</si>
  <si>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</si>
  <si>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</si>
  <si>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</si>
  <si>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</si>
  <si>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</si>
  <si>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</si>
  <si>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</si>
  <si>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</si>
  <si>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</si>
  <si>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</si>
  <si>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</si>
  <si>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</si>
  <si>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</si>
  <si>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</si>
  <si>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</si>
  <si>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</si>
  <si>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</si>
  <si>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</si>
  <si>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</si>
  <si>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</si>
  <si>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</si>
  <si>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</si>
  <si>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</si>
  <si>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</si>
  <si>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</si>
  <si>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</si>
  <si>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</si>
  <si>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</si>
  <si>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</si>
  <si>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</si>
  <si>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</si>
  <si>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</si>
  <si>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</si>
  <si>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</si>
  <si>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</si>
  <si>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</si>
  <si>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</si>
  <si>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</si>
  <si>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</si>
  <si>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</si>
  <si>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</si>
  <si>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</si>
  <si>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</si>
  <si>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</si>
  <si>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</si>
  <si>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</si>
  <si>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</si>
  <si>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</si>
  <si>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</si>
  <si>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</si>
  <si>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</si>
  <si>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</si>
  <si>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</si>
  <si>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</si>
  <si>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</si>
  <si>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</si>
  <si>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</si>
  <si>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</si>
  <si>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</si>
  <si>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</si>
  <si>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</si>
  <si>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</si>
  <si>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</si>
  <si>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</si>
  <si>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</si>
  <si>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</si>
  <si>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</si>
  <si>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</si>
  <si>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</si>
  <si>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</si>
  <si>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</si>
  <si>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</si>
  <si>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</si>
  <si>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</si>
  <si>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</si>
  <si>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</si>
  <si>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</si>
  <si>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</si>
  <si>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</si>
  <si>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</si>
  <si>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</si>
  <si>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</si>
  <si>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</si>
  <si>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</si>
  <si>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</si>
  <si>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</si>
  <si>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</si>
  <si>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</si>
  <si>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</si>
  <si>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</si>
  <si>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</si>
  <si>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</si>
  <si>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</si>
  <si>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</si>
  <si>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</si>
  <si>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</si>
  <si>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</si>
  <si>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</si>
  <si>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</si>
  <si>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</si>
  <si>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</si>
  <si>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</si>
  <si>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</si>
  <si>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</si>
  <si>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</si>
  <si>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</si>
  <si>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</si>
  <si>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</si>
  <si>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</si>
  <si>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</si>
  <si>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</si>
  <si>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</si>
  <si>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</si>
  <si>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</si>
  <si>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</si>
  <si>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</si>
  <si>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</si>
  <si>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</si>
  <si>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</si>
  <si>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</si>
  <si>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</si>
  <si>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</si>
  <si>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</si>
  <si>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</si>
  <si>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</si>
  <si>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</si>
  <si>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</si>
  <si>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</si>
  <si>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</si>
  <si>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</si>
  <si>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</si>
  <si>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</si>
  <si>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</si>
  <si>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</si>
  <si>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</si>
  <si>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</si>
  <si>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</si>
  <si>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</si>
  <si>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</si>
  <si>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</si>
  <si>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</si>
  <si>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</si>
  <si>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</si>
  <si>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</si>
  <si>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</si>
  <si>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</si>
  <si>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</si>
  <si>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</si>
  <si>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</si>
  <si>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</si>
  <si>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</si>
  <si>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</si>
  <si>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</si>
  <si>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</si>
  <si>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</si>
  <si>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</si>
  <si>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</si>
  <si>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</si>
  <si>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</si>
  <si>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</si>
  <si>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</si>
  <si>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</si>
  <si>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</si>
  <si>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</si>
  <si>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</si>
  <si>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</si>
  <si>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</si>
  <si>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</si>
  <si>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</si>
  <si>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</si>
  <si>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</si>
  <si>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</si>
  <si>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</si>
  <si>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</si>
  <si>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</si>
  <si>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</si>
  <si>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</si>
  <si>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</si>
  <si>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</si>
  <si>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</si>
  <si>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</si>
  <si>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</si>
  <si>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</si>
  <si>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</si>
  <si>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</si>
  <si>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</si>
  <si>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</si>
  <si>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</si>
  <si>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</si>
  <si>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</si>
  <si>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</si>
  <si>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</si>
  <si>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</si>
  <si>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</si>
  <si>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</si>
  <si>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</si>
  <si>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</si>
  <si>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</si>
  <si>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</si>
  <si>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</si>
  <si>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</si>
  <si>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</si>
  <si>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</si>
  <si>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</si>
  <si>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</si>
  <si>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</si>
  <si>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</si>
  <si>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</si>
  <si>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</si>
  <si>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</si>
  <si>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</si>
  <si>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</si>
  <si>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</si>
  <si>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</si>
  <si>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</si>
  <si>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</si>
  <si>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</si>
  <si>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</si>
  <si>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</si>
  <si>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</si>
  <si>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</si>
  <si>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</si>
  <si>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</si>
  <si>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</si>
  <si>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</si>
  <si>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</si>
  <si>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</si>
  <si>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</si>
  <si>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</si>
  <si>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</si>
  <si>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</si>
  <si>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</si>
  <si>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</si>
  <si>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</si>
  <si>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</si>
  <si>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</si>
  <si>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</si>
  <si>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</si>
  <si>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</si>
  <si>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</si>
  <si>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</si>
  <si>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</si>
  <si>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</si>
  <si>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</si>
  <si>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</si>
  <si>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</si>
  <si>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</si>
  <si>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</si>
  <si>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</si>
  <si>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</si>
  <si>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</si>
  <si>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</si>
  <si>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</si>
  <si>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</si>
  <si>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</si>
  <si>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</si>
  <si>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</si>
  <si>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</si>
  <si>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</si>
  <si>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</si>
  <si>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</si>
  <si>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</si>
  <si>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</si>
  <si>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</si>
  <si>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</si>
  <si>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</si>
  <si>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</si>
  <si>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</si>
  <si>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</si>
  <si>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</si>
  <si>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</si>
  <si>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</si>
  <si>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</si>
  <si>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</si>
  <si>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</si>
  <si>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</si>
  <si>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</si>
  <si>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</si>
  <si>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</si>
  <si>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</si>
  <si>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</si>
  <si>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</si>
  <si>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</si>
  <si>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</si>
  <si>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</si>
  <si>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</si>
  <si>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</si>
  <si>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</si>
  <si>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</si>
  <si>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</si>
  <si>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</si>
  <si>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</si>
  <si>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</si>
  <si>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</si>
  <si>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</si>
  <si>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</si>
  <si>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</si>
  <si>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</si>
  <si>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</si>
  <si>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</si>
  <si>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</si>
  <si>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</si>
  <si>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</si>
  <si>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</si>
  <si>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</si>
  <si>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</si>
  <si>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</si>
  <si>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</si>
  <si>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</si>
  <si>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</si>
  <si>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</si>
  <si>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</si>
  <si>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</si>
  <si>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</si>
  <si>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</si>
  <si>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</si>
  <si>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</si>
  <si>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</si>
  <si>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</si>
  <si>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</si>
  <si>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</si>
  <si>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</si>
  <si>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</si>
  <si>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</si>
  <si>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</si>
  <si>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</si>
  <si>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</si>
  <si>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</si>
  <si>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</si>
  <si>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</si>
  <si>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</si>
  <si>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</si>
  <si>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</si>
  <si>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</si>
  <si>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</si>
  <si>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</si>
  <si>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</si>
  <si>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</si>
  <si>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</si>
  <si>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</si>
  <si>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</si>
  <si>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</si>
  <si>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</si>
  <si>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</si>
  <si>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</si>
  <si>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</si>
  <si>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</si>
  <si>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</si>
  <si>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</si>
  <si>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</si>
  <si>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</si>
  <si>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</si>
  <si>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</si>
  <si>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</si>
  <si>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</si>
  <si>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</si>
  <si>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</si>
  <si>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</si>
  <si>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</si>
  <si>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</si>
  <si>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</si>
  <si>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</si>
  <si>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</si>
  <si>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</si>
  <si>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</si>
  <si>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</si>
  <si>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</si>
  <si>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</si>
  <si>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</si>
  <si>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</si>
  <si>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</si>
  <si>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</si>
  <si>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</si>
  <si>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</si>
  <si>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</si>
  <si>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</si>
  <si>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</si>
  <si>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</si>
  <si>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</si>
  <si>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</si>
  <si>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</si>
  <si>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</si>
  <si>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</si>
  <si>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</si>
  <si>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</si>
  <si>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</si>
  <si>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</si>
  <si>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</si>
  <si>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</si>
  <si>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</si>
  <si>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</si>
  <si>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</si>
  <si>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</si>
  <si>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</si>
  <si>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</si>
  <si>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</si>
  <si>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</si>
  <si>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</si>
  <si>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</si>
  <si>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</si>
  <si>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</si>
  <si>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</si>
  <si>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</si>
  <si>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</si>
  <si>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</si>
  <si>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</si>
  <si>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</si>
  <si>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</si>
  <si>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</si>
  <si>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</si>
  <si>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</si>
  <si>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</si>
  <si>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</si>
  <si>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</si>
  <si>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</si>
  <si>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</si>
  <si>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</si>
  <si>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</si>
  <si>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</si>
  <si>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</si>
  <si>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</si>
  <si>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</si>
  <si>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</si>
  <si>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</si>
  <si>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</si>
  <si>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</si>
  <si>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</si>
  <si>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</si>
  <si>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</si>
  <si>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</si>
  <si>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</si>
  <si>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</si>
  <si>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</si>
  <si>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</si>
  <si>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</si>
  <si>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</si>
  <si>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</si>
  <si>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</si>
  <si>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</si>
  <si>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</si>
  <si>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</si>
  <si>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</si>
  <si>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</si>
  <si>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</si>
  <si>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</si>
  <si>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</si>
  <si>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</si>
  <si>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</si>
  <si>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</si>
  <si>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</si>
  <si>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</si>
  <si>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</si>
  <si>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</si>
  <si>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</si>
  <si>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</si>
  <si>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</si>
  <si>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</si>
  <si>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</si>
  <si>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</si>
  <si>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</si>
  <si>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</si>
  <si>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</si>
  <si>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</si>
  <si>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</si>
  <si>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</si>
  <si>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</si>
  <si>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</si>
  <si>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</si>
  <si>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</si>
  <si>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</si>
  <si>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</si>
  <si>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</si>
  <si>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</si>
  <si>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</si>
  <si>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</si>
  <si>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</si>
  <si>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</si>
  <si>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</si>
  <si>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</si>
  <si>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</si>
  <si>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</si>
  <si>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</si>
  <si>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</si>
  <si>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</si>
  <si>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</si>
  <si>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</si>
  <si>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</si>
  <si>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</si>
  <si>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</si>
  <si>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</si>
  <si>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</si>
  <si>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</si>
  <si>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</si>
  <si>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</si>
  <si>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</si>
  <si>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</si>
  <si>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</si>
  <si>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</si>
  <si>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</si>
  <si>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</si>
  <si>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</si>
  <si>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</si>
  <si>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</si>
  <si>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</si>
  <si>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</si>
  <si>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</si>
  <si>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</si>
  <si>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</si>
  <si>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</si>
  <si>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</si>
  <si>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</si>
  <si>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</si>
  <si>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</si>
  <si>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</si>
  <si>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</si>
  <si>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</si>
  <si>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</si>
  <si>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</si>
  <si>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</si>
  <si>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</si>
  <si>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</si>
  <si>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</si>
  <si>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</si>
  <si>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</si>
  <si>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</si>
  <si>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</si>
  <si>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</si>
  <si>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</si>
  <si>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</si>
  <si>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</si>
  <si>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</si>
  <si>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</si>
  <si>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</si>
  <si>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</si>
  <si>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</si>
  <si>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</si>
  <si>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</si>
  <si>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</si>
  <si>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</si>
  <si>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</si>
  <si>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</si>
  <si>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</si>
  <si>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</si>
  <si>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</si>
  <si>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</si>
  <si>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</si>
  <si>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</si>
  <si>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</si>
  <si>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</si>
  <si>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</si>
  <si>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</si>
  <si>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</si>
  <si>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</si>
  <si>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</si>
  <si>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</si>
  <si>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</si>
  <si>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</si>
  <si>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</si>
  <si>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</si>
  <si>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</si>
  <si>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</si>
  <si>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</si>
  <si>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</si>
  <si>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</si>
  <si>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</si>
  <si>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</si>
  <si>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</si>
  <si>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</si>
  <si>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</si>
  <si>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</si>
  <si>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</si>
  <si>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</si>
  <si>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</si>
  <si>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</si>
  <si>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</si>
  <si>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</si>
  <si>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</si>
  <si>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</si>
  <si>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</si>
  <si>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</si>
  <si>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</si>
  <si>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</si>
  <si>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</si>
  <si>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</si>
  <si>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</si>
  <si>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</si>
  <si>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</si>
  <si>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</si>
  <si>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</si>
  <si>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</si>
  <si>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</si>
  <si>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</si>
  <si>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</si>
  <si>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</si>
  <si>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</si>
  <si>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</si>
  <si>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</si>
  <si>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</si>
  <si>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</si>
  <si>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</si>
  <si>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</si>
  <si>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</si>
  <si>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</si>
  <si>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</si>
  <si>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</si>
  <si>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</si>
  <si>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</si>
  <si>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</si>
  <si>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</si>
  <si>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</si>
  <si>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</si>
  <si>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</si>
  <si>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</si>
  <si>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</si>
  <si>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</si>
  <si>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</si>
  <si>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</si>
  <si>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</si>
  <si>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</si>
  <si>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</si>
  <si>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</si>
  <si>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</si>
  <si>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</si>
  <si>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</si>
  <si>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</si>
  <si>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</si>
  <si>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</si>
  <si>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</si>
  <si>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</si>
  <si>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</si>
  <si>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</si>
  <si>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</si>
  <si>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</si>
  <si>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</si>
  <si>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</si>
  <si>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</si>
  <si>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</si>
  <si>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</si>
  <si>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</si>
  <si>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</si>
  <si>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</si>
  <si>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</si>
  <si>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</si>
  <si>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</si>
  <si>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</si>
  <si>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</si>
  <si>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</si>
  <si>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</si>
  <si>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</si>
  <si>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</si>
  <si>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</si>
  <si>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</si>
  <si>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</si>
  <si>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</si>
  <si>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</si>
  <si>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</si>
  <si>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</si>
  <si>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</si>
  <si>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</si>
  <si>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</si>
  <si>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</si>
  <si>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</si>
  <si>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</si>
  <si>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</si>
  <si>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</si>
  <si>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</si>
  <si>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</si>
  <si>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</si>
  <si>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</si>
  <si>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</si>
  <si>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</si>
  <si>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</si>
  <si>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</si>
  <si>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</si>
  <si>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</si>
  <si>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</si>
  <si>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</si>
  <si>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</si>
  <si>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</si>
  <si>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</si>
  <si>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</si>
  <si>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</si>
  <si>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</si>
  <si>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</si>
  <si>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</si>
  <si>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</si>
  <si>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</si>
  <si>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</si>
  <si>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</si>
  <si>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</si>
  <si>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</si>
  <si>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</si>
  <si>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</si>
  <si>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</si>
  <si>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</si>
  <si>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</si>
  <si>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</si>
  <si>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</si>
  <si>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</si>
  <si>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</si>
  <si>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</si>
  <si>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</si>
  <si>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</si>
  <si>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</si>
  <si>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</si>
  <si>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</si>
  <si>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</si>
  <si>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</si>
  <si>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</si>
  <si>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</si>
  <si>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</si>
  <si>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</si>
  <si>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</si>
  <si>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</si>
  <si>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</si>
  <si>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</si>
  <si>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</si>
  <si>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</si>
  <si>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</si>
  <si>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</si>
  <si>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</si>
  <si>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</si>
  <si>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</si>
  <si>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</si>
  <si>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</si>
  <si>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</si>
  <si>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</si>
  <si>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</si>
  <si>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</si>
  <si>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</si>
  <si>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</si>
  <si>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</si>
  <si>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</si>
  <si>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</si>
  <si>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</si>
  <si>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</si>
  <si>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</si>
  <si>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</si>
  <si>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</si>
  <si>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</si>
  <si>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</si>
  <si>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</si>
  <si>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</si>
  <si>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</si>
  <si>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</si>
  <si>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</si>
  <si>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</si>
  <si>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</si>
  <si>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</si>
  <si>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</si>
  <si>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</si>
  <si>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</si>
  <si>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</si>
  <si>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</si>
  <si>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</si>
  <si>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</si>
  <si>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</si>
  <si>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</si>
  <si>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</si>
  <si>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</si>
  <si>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</si>
  <si>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</si>
  <si>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</si>
  <si>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</si>
  <si>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</si>
  <si>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</si>
  <si>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</si>
  <si>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</si>
  <si>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</si>
  <si>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</si>
  <si>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</si>
  <si>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</si>
  <si>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</si>
  <si>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</si>
  <si>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</si>
  <si>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</si>
  <si>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</si>
  <si>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</si>
  <si>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</si>
  <si>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</si>
  <si>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</si>
  <si>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</si>
  <si>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</si>
  <si>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</si>
  <si>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</si>
  <si>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</si>
  <si>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</si>
  <si>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</si>
  <si>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</si>
  <si>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</si>
  <si>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</si>
  <si>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</si>
  <si>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</si>
  <si>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</si>
  <si>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</si>
  <si>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</si>
  <si>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</si>
  <si>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</si>
  <si>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</si>
  <si>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</si>
  <si>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</si>
  <si>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</si>
  <si>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</si>
  <si>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</si>
  <si>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</si>
  <si>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</si>
  <si>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</si>
  <si>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</si>
  <si>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</si>
  <si>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</si>
  <si>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</si>
  <si>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</si>
  <si>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</si>
  <si>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</si>
  <si>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</si>
  <si>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</si>
  <si>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</si>
  <si>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</si>
  <si>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</si>
  <si>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</si>
  <si>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</si>
  <si>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</si>
  <si>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</si>
  <si>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</si>
  <si>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</si>
  <si>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</si>
  <si>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</si>
  <si>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</si>
  <si>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</si>
  <si>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</si>
  <si>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</si>
  <si>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</si>
  <si>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</si>
  <si>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</si>
  <si>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</si>
  <si>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</si>
  <si>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</si>
  <si>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</si>
  <si>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</si>
  <si>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</si>
  <si>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</si>
  <si>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</si>
  <si>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</si>
  <si>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</si>
  <si>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</si>
  <si>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</si>
  <si>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</si>
  <si>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</si>
  <si>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</si>
  <si>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</si>
  <si>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</si>
  <si>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</si>
  <si>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</si>
  <si>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</si>
  <si>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</si>
  <si>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</si>
  <si>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</si>
  <si>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</si>
  <si>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</si>
  <si>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</si>
  <si>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</si>
  <si>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</si>
  <si>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</si>
  <si>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</si>
  <si>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</si>
  <si>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</si>
  <si>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</si>
  <si>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</si>
  <si>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</si>
  <si>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</si>
  <si>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</si>
  <si>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</si>
  <si>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</si>
  <si>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</si>
  <si>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</si>
  <si>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</si>
  <si>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</si>
  <si>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</si>
  <si>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</si>
  <si>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</si>
  <si>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</si>
  <si>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</si>
  <si>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</si>
  <si>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</si>
  <si>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</si>
  <si>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</si>
  <si>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</si>
  <si>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</si>
  <si>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</si>
  <si>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</si>
  <si>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</si>
  <si>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</si>
  <si>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</si>
  <si>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</si>
  <si>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</si>
  <si>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</si>
  <si>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</si>
  <si>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</si>
  <si>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</si>
  <si>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</si>
  <si>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</si>
  <si>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</si>
  <si>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</si>
  <si>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</si>
  <si>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</si>
  <si>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</si>
  <si>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</si>
  <si>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</si>
  <si>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</si>
  <si>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</si>
  <si>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</si>
  <si>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</si>
  <si>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</si>
  <si>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</si>
  <si>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</si>
  <si>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</si>
  <si>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</si>
  <si>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</si>
  <si>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</si>
  <si>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</si>
  <si>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</si>
  <si>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</si>
  <si>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</si>
  <si>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</si>
  <si>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</si>
  <si>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</si>
  <si>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</si>
  <si>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</si>
  <si>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</si>
  <si>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</si>
  <si>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</si>
  <si>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</si>
  <si>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</si>
  <si>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</si>
  <si>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</si>
  <si>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</si>
  <si>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</si>
  <si>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</si>
  <si>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</si>
  <si>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</si>
  <si>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</si>
  <si>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</si>
  <si>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</si>
  <si>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</si>
  <si>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</si>
  <si>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</si>
  <si>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</si>
  <si>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</si>
  <si>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</si>
  <si>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</si>
  <si>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</si>
  <si>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</si>
  <si>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</si>
  <si>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</si>
  <si>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</si>
  <si>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</si>
  <si>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</si>
  <si>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</si>
  <si>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</si>
  <si>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</si>
  <si>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</si>
  <si>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</si>
  <si>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</si>
  <si>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</si>
  <si>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</si>
  <si>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</si>
  <si>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</si>
  <si>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</si>
  <si>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</si>
  <si>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</si>
  <si>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</si>
  <si>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</si>
  <si>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</si>
  <si>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</si>
  <si>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</si>
  <si>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</si>
  <si>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</si>
  <si>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</si>
  <si>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</si>
  <si>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</si>
  <si>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</si>
  <si>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</si>
  <si>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</si>
  <si>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</si>
  <si>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</si>
  <si>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</si>
  <si>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</si>
  <si>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</si>
  <si>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</si>
  <si>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</si>
  <si>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</si>
  <si>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</si>
  <si>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</si>
  <si>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</si>
  <si>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</si>
  <si>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</si>
  <si>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</si>
  <si>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</si>
  <si>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</si>
  <si>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</si>
  <si>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</si>
  <si>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</si>
  <si>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</si>
  <si>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</si>
  <si>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</si>
  <si>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</si>
  <si>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</si>
  <si>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</si>
  <si>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</si>
  <si>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</si>
  <si>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</si>
  <si>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</si>
  <si>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</si>
  <si>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</si>
  <si>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</si>
  <si>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</si>
  <si>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</si>
  <si>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</si>
  <si>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</si>
  <si>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</si>
  <si>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</si>
  <si>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</si>
  <si>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</si>
  <si>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</si>
  <si>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</si>
  <si>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</si>
  <si>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</si>
  <si>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</si>
  <si>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</si>
  <si>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</si>
  <si>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</si>
  <si>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</si>
  <si>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</si>
  <si>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</si>
  <si>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</si>
  <si>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</si>
  <si>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</si>
  <si>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</si>
  <si>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</si>
  <si>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</si>
  <si>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</si>
  <si>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</si>
  <si>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</si>
  <si>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</si>
  <si>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</si>
  <si>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</si>
  <si>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</si>
  <si>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</si>
  <si>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</si>
  <si>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</si>
  <si>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</si>
  <si>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</si>
  <si>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</si>
  <si>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</si>
  <si>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</si>
  <si>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</si>
  <si>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</si>
  <si>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</si>
  <si>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</si>
  <si>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</si>
  <si>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</si>
  <si>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</si>
  <si>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</si>
  <si>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</si>
  <si>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</si>
  <si>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</si>
  <si>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</si>
  <si>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</si>
  <si>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</si>
  <si>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</si>
  <si>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</si>
  <si>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</si>
  <si>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</si>
  <si>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</si>
  <si>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</si>
  <si>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</si>
  <si>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</si>
  <si>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</si>
  <si>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</si>
  <si>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</si>
  <si>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</si>
  <si>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</si>
  <si>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</si>
  <si>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</si>
  <si>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</si>
  <si>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</si>
  <si>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</si>
  <si>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</si>
  <si>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</si>
  <si>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</si>
  <si>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</si>
  <si>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</si>
  <si>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</si>
  <si>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</si>
  <si>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</si>
  <si>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</si>
  <si>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</si>
  <si>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</si>
  <si>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</si>
  <si>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</si>
  <si>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</si>
  <si>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</si>
  <si>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</si>
  <si>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</si>
  <si>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</si>
  <si>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</si>
  <si>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</si>
  <si>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</si>
  <si>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</si>
  <si>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</si>
  <si>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</si>
  <si>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</si>
  <si>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</si>
  <si>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</si>
  <si>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</si>
  <si>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</si>
  <si>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</si>
  <si>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</si>
  <si>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</si>
  <si>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</si>
  <si>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</si>
  <si>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</si>
  <si>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</si>
  <si>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</si>
  <si>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</si>
  <si>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</si>
  <si>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</si>
  <si>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</si>
  <si>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</si>
  <si>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</si>
  <si>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</si>
  <si>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</si>
  <si>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</si>
  <si>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</si>
  <si>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</si>
  <si>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</si>
  <si>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</si>
  <si>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</si>
  <si>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</si>
  <si>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</si>
  <si>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</si>
  <si>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</si>
  <si>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</si>
  <si>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</si>
  <si>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</si>
  <si>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</si>
  <si>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</si>
  <si>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</si>
  <si>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</si>
  <si>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</si>
  <si>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</si>
  <si>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</si>
  <si>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</si>
  <si>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</si>
  <si>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</si>
  <si>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</si>
  <si>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</si>
  <si>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</si>
  <si>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</si>
  <si>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</si>
  <si>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</si>
  <si>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</si>
  <si>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</si>
  <si>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</si>
  <si>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</si>
  <si>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</si>
  <si>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</si>
  <si>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</si>
  <si>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</si>
  <si>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</si>
  <si>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</si>
  <si>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</si>
  <si>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</si>
  <si>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</si>
  <si>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</si>
  <si>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</si>
  <si>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</si>
  <si>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</si>
  <si>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</si>
  <si>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</si>
  <si>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</si>
  <si>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</si>
  <si>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</si>
  <si>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</si>
  <si>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</si>
  <si>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</si>
  <si>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</si>
  <si>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</si>
  <si>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</si>
  <si>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</si>
  <si>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</si>
  <si>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</si>
  <si>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</si>
  <si>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</si>
  <si>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</si>
  <si>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</si>
  <si>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</si>
  <si>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</si>
  <si>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</si>
  <si>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</si>
  <si>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</si>
  <si>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</si>
  <si>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</si>
  <si>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</si>
  <si>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</si>
  <si>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</si>
  <si>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</si>
  <si>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</si>
  <si>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</si>
  <si>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</si>
  <si>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</si>
  <si>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</si>
  <si>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</si>
  <si>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</si>
  <si>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</si>
  <si>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</si>
  <si>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</si>
  <si>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</si>
  <si>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</si>
  <si>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</si>
  <si>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</si>
  <si>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</si>
  <si>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</si>
  <si>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</si>
  <si>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</si>
  <si>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</si>
  <si>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</si>
  <si>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</si>
  <si>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</si>
  <si>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</si>
  <si>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</si>
  <si>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</si>
  <si>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</si>
  <si>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</si>
  <si>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</si>
  <si>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</si>
  <si>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</si>
  <si>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</si>
  <si>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</si>
  <si>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</si>
  <si>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</si>
  <si>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</si>
  <si>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</si>
  <si>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</si>
  <si>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</si>
  <si>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</si>
  <si>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</si>
  <si>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</si>
  <si>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</si>
  <si>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</si>
  <si>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</si>
  <si>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</si>
  <si>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</si>
  <si>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</si>
  <si>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</si>
  <si>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</si>
  <si>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</si>
  <si>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</si>
  <si>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</si>
  <si>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</si>
  <si>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</si>
  <si>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</si>
  <si>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</si>
  <si>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</si>
  <si>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</si>
  <si>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</si>
  <si>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</si>
  <si>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</si>
  <si>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</si>
  <si>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</si>
  <si>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</si>
  <si>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</si>
  <si>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</si>
  <si>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</si>
  <si>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</si>
  <si>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</si>
  <si>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</si>
  <si>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</si>
  <si>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</si>
  <si>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</si>
  <si>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</si>
  <si>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</si>
  <si>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</si>
  <si>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</si>
  <si>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</si>
  <si>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</si>
  <si>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</si>
  <si>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</si>
  <si>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</si>
  <si>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</si>
  <si>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</si>
  <si>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</si>
  <si>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</si>
  <si>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</si>
  <si>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</si>
  <si>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</si>
  <si>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</si>
  <si>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</si>
  <si>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</si>
  <si>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</si>
  <si>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</si>
  <si>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</si>
  <si>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</si>
  <si>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</si>
  <si>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</si>
  <si>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</si>
  <si>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</si>
  <si>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</si>
  <si>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</si>
  <si>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</si>
  <si>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</si>
  <si>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</si>
  <si>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</si>
  <si>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</si>
  <si>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</si>
  <si>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</si>
  <si>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</si>
  <si>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</si>
  <si>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</si>
  <si>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</si>
  <si>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</si>
  <si>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</si>
  <si>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</si>
  <si>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</si>
  <si>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</si>
  <si>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</si>
  <si>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</si>
  <si>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</si>
  <si>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</si>
  <si>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</si>
  <si>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</si>
  <si>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</si>
  <si>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</si>
  <si>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</si>
  <si>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</si>
  <si>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</si>
  <si>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</si>
  <si>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</si>
  <si>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</si>
  <si>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</si>
  <si>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</si>
  <si>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</si>
  <si>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</si>
  <si>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</si>
  <si>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</si>
  <si>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</si>
  <si>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</si>
  <si>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</si>
  <si>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</si>
  <si>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</si>
  <si>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</si>
  <si>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</si>
  <si>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</si>
  <si>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</si>
  <si>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</si>
  <si>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</si>
  <si>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</si>
  <si>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</si>
  <si>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</si>
  <si>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</si>
  <si>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</si>
  <si>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</si>
  <si>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</si>
  <si>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</si>
  <si>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</si>
  <si>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</si>
  <si>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</si>
  <si>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</si>
  <si>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</si>
  <si>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</si>
  <si>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</si>
  <si>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</si>
  <si>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</si>
  <si>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</si>
  <si>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</si>
  <si>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</si>
  <si>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</si>
  <si>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</si>
  <si>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</si>
  <si>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</si>
  <si>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</si>
  <si>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</si>
  <si>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</si>
  <si>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</si>
  <si>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</si>
  <si>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</si>
  <si>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</si>
  <si>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</si>
  <si>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</si>
  <si>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</si>
  <si>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</si>
  <si>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</si>
  <si>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</si>
  <si>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</si>
  <si>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</si>
  <si>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</si>
  <si>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</si>
  <si>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</si>
  <si>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</si>
  <si>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</si>
  <si>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</si>
  <si>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</si>
  <si>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</si>
  <si>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</si>
  <si>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</si>
  <si>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</si>
  <si>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</si>
  <si>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</si>
  <si>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</si>
  <si>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</si>
  <si>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</si>
  <si>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</si>
  <si>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</si>
  <si>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</si>
  <si>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</si>
  <si>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</si>
  <si>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</si>
  <si>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</si>
  <si>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</si>
  <si>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</si>
  <si>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</si>
  <si>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</si>
  <si>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</si>
  <si>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</si>
  <si>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</si>
  <si>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</si>
  <si>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</si>
  <si>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</si>
  <si>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</si>
  <si>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</si>
  <si>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</si>
  <si>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</si>
  <si>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</si>
  <si>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</si>
  <si>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</si>
  <si>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</si>
  <si>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</si>
  <si>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</si>
  <si>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</si>
  <si>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</si>
  <si>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</si>
  <si>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</si>
  <si>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</si>
  <si>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</si>
  <si>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</si>
  <si>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</si>
  <si>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</si>
  <si>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</si>
  <si>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</si>
  <si>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</si>
  <si>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</si>
  <si>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</si>
  <si>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</si>
  <si>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</si>
  <si>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</si>
  <si>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</si>
  <si>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</si>
  <si>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</si>
  <si>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</si>
  <si>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</si>
  <si>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</si>
  <si>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</si>
  <si>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</si>
  <si>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</si>
  <si>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</si>
  <si>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</si>
  <si>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</si>
  <si>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</si>
  <si>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</si>
  <si>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</si>
  <si>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</si>
  <si>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</si>
  <si>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</si>
  <si>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</si>
  <si>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</si>
  <si>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</si>
  <si>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</si>
  <si>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</si>
  <si>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</si>
  <si>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</si>
  <si>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</si>
  <si>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</si>
  <si>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</si>
  <si>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</si>
  <si>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</si>
  <si>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</si>
  <si>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</si>
  <si>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</si>
  <si>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</si>
  <si>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</si>
  <si>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</si>
  <si>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</si>
  <si>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</si>
  <si>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</si>
  <si>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</si>
  <si>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</si>
  <si>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</si>
  <si>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</si>
  <si>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</si>
  <si>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</si>
  <si>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</si>
  <si>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</si>
  <si>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</si>
  <si>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</si>
  <si>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</si>
  <si>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</si>
  <si>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</si>
  <si>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</si>
  <si>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</si>
  <si>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</si>
  <si>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</si>
  <si>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</si>
  <si>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</si>
  <si>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</si>
  <si>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</si>
  <si>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</si>
  <si>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</si>
  <si>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</si>
  <si>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</si>
  <si>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</si>
  <si>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</si>
  <si>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</si>
  <si>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</si>
  <si>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</si>
  <si>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</si>
  <si>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</si>
  <si>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</si>
  <si>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</si>
  <si>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</si>
  <si>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</si>
  <si>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</si>
  <si>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</si>
  <si>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</si>
  <si>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</si>
  <si>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</si>
  <si>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</si>
  <si>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</si>
  <si>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</si>
  <si>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</si>
  <si>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</si>
  <si>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</si>
  <si>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</si>
  <si>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</si>
  <si>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</si>
  <si>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</si>
  <si>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</si>
  <si>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</si>
  <si>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</si>
  <si>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</si>
  <si>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</si>
  <si>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</si>
  <si>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</si>
  <si>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</si>
  <si>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</si>
  <si>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</si>
  <si>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</si>
  <si>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</si>
  <si>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</si>
  <si>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</si>
  <si>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</si>
  <si>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</si>
  <si>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</si>
  <si>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</si>
  <si>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</si>
  <si>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</si>
  <si>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</si>
  <si>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</si>
  <si>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</si>
  <si>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</si>
  <si>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</si>
  <si>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</si>
  <si>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</si>
  <si>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</si>
  <si>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</si>
  <si>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</si>
  <si>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</si>
  <si>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</si>
  <si>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</si>
  <si>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</si>
  <si>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</si>
  <si>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</si>
  <si>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</si>
  <si>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</si>
  <si>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</si>
  <si>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</si>
  <si>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</si>
  <si>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</si>
  <si>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</si>
  <si>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</si>
  <si>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</si>
  <si>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</si>
  <si>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</si>
  <si>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</si>
  <si>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</si>
  <si>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</si>
  <si>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</si>
  <si>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</si>
  <si>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</si>
  <si>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</si>
  <si>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</si>
  <si>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</si>
  <si>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</si>
  <si>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</si>
  <si>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</si>
  <si>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</si>
  <si>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</si>
  <si>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</si>
  <si>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</si>
  <si>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</si>
  <si>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</si>
  <si>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</si>
  <si>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</si>
  <si>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</si>
  <si>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</si>
  <si>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</si>
  <si>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</si>
  <si>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</si>
  <si>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</si>
  <si>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</si>
  <si>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</si>
  <si>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</si>
  <si>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</si>
  <si>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</si>
  <si>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</si>
  <si>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</si>
  <si>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</si>
  <si>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</si>
  <si>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</si>
  <si>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</si>
  <si>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</si>
  <si>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</si>
  <si>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</si>
  <si>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</si>
  <si>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</si>
  <si>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</si>
  <si>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</si>
  <si>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</si>
  <si>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</si>
  <si>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</si>
  <si>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</si>
  <si>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</si>
  <si>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</si>
  <si>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</si>
  <si>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</si>
  <si>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</si>
  <si>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</si>
  <si>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</si>
  <si>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</si>
  <si>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</si>
  <si>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</si>
  <si>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</si>
  <si>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</si>
  <si>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</si>
  <si>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</si>
  <si>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</si>
  <si>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</si>
  <si>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</si>
  <si>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</si>
  <si>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</si>
  <si>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</si>
  <si>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</si>
  <si>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</si>
  <si>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</si>
  <si>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</si>
  <si>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</si>
  <si>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</si>
  <si>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</si>
  <si>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</si>
  <si>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</si>
  <si>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</si>
  <si>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</si>
  <si>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</si>
  <si>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</si>
  <si>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</si>
  <si>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</si>
  <si>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</si>
  <si>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</si>
  <si>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</si>
  <si>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</si>
  <si>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</si>
  <si>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</si>
  <si>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</si>
  <si>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</si>
  <si>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</si>
  <si>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</si>
  <si>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</si>
  <si>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</si>
  <si>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</si>
  <si>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</si>
  <si>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</si>
  <si>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</si>
  <si>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</si>
  <si>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</si>
  <si>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</si>
  <si>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</si>
  <si>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</si>
  <si>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</si>
  <si>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</si>
  <si>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</si>
  <si>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</si>
  <si>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</si>
  <si>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</si>
  <si>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</si>
  <si>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</si>
  <si>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</si>
  <si>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</si>
  <si>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</si>
  <si>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</si>
  <si>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</si>
  <si>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</si>
  <si>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</si>
  <si>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</si>
  <si>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</si>
  <si>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</si>
  <si>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</si>
  <si>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</si>
  <si>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</si>
  <si>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</si>
  <si>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</si>
  <si>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</si>
  <si>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</si>
  <si>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</si>
  <si>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</si>
  <si>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</si>
  <si>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</si>
  <si>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</si>
  <si>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</si>
  <si>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</si>
  <si>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</si>
  <si>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</si>
  <si>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</si>
  <si>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</si>
  <si>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</si>
  <si>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</si>
  <si>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</si>
  <si>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</si>
  <si>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</si>
  <si>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</si>
  <si>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</si>
  <si>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</si>
  <si>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</si>
  <si>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</si>
  <si>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</si>
  <si>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</si>
  <si>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</si>
  <si>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</si>
  <si>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</si>
  <si>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</si>
  <si>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</si>
  <si>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</si>
  <si>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</si>
  <si>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</si>
  <si>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</si>
  <si>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</si>
  <si>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</si>
  <si>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</si>
  <si>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</si>
  <si>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</si>
  <si>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</si>
  <si>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</si>
  <si>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</si>
  <si>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</si>
  <si>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</si>
  <si>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</si>
  <si>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</si>
  <si>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</si>
  <si>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</si>
  <si>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</si>
  <si>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</si>
  <si>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</si>
  <si>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</si>
  <si>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</si>
  <si>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</si>
  <si>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</si>
  <si>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</si>
  <si>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</si>
  <si>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</si>
  <si>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</si>
  <si>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</si>
  <si>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</si>
  <si>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</si>
  <si>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</si>
  <si>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</si>
  <si>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</si>
  <si>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</si>
  <si>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</si>
  <si>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</si>
  <si>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</si>
  <si>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</si>
  <si>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</si>
  <si>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</si>
  <si>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</si>
  <si>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</si>
  <si>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</si>
  <si>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</si>
  <si>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</si>
  <si>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</si>
  <si>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</si>
  <si>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</si>
  <si>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</si>
  <si>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</si>
  <si>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</si>
  <si>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</si>
  <si>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</si>
  <si>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</si>
  <si>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</si>
  <si>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</si>
  <si>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</si>
  <si>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</si>
  <si>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</si>
  <si>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</si>
  <si>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</si>
  <si>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</si>
  <si>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</si>
  <si>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</si>
  <si>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</si>
  <si>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</si>
  <si>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</si>
  <si>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</si>
  <si>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</si>
  <si>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</si>
  <si>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</si>
  <si>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</si>
  <si>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</si>
  <si>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</si>
  <si>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</si>
  <si>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</si>
  <si>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</si>
  <si>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</si>
  <si>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</si>
  <si>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</si>
  <si>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</si>
  <si>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</si>
  <si>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</si>
  <si>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</si>
  <si>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</si>
  <si>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</si>
  <si>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</si>
  <si>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</si>
  <si>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</si>
  <si>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</si>
  <si>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</si>
  <si>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</si>
  <si>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</si>
  <si>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</si>
  <si>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</si>
  <si>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</si>
  <si>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</si>
  <si>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</si>
  <si>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</si>
  <si>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</si>
  <si>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</si>
  <si>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</si>
  <si>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</si>
  <si>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</si>
  <si>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</si>
  <si>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</si>
  <si>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</si>
  <si>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</si>
  <si>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</si>
  <si>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</si>
  <si>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</si>
  <si>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</si>
  <si>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</si>
  <si>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</si>
  <si>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</si>
  <si>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</si>
  <si>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</si>
  <si>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</si>
  <si>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</si>
  <si>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</si>
  <si>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</si>
  <si>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</si>
  <si>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</si>
  <si>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</si>
  <si>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</si>
  <si>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</si>
  <si>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</si>
  <si>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</si>
  <si>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</si>
  <si>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</si>
  <si>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</si>
  <si>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</si>
  <si>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</si>
  <si>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</si>
  <si>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</si>
  <si>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</si>
  <si>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</si>
  <si>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</si>
  <si>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</si>
  <si>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</si>
  <si>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</si>
  <si>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</si>
  <si>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</si>
  <si>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</si>
  <si>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</si>
  <si>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</si>
  <si>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</si>
  <si>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</si>
  <si>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</si>
  <si>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</si>
  <si>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</si>
  <si>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</si>
  <si>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</si>
  <si>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</si>
  <si>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</si>
  <si>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</si>
  <si>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</si>
  <si>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</si>
  <si>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</si>
  <si>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</si>
  <si>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</si>
  <si>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</si>
  <si>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</si>
  <si>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</si>
  <si>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</si>
  <si>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</si>
  <si>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</si>
  <si>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</si>
  <si>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</si>
  <si>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</si>
  <si>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</si>
  <si>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</si>
  <si>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</si>
  <si>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</si>
  <si>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</si>
  <si>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</si>
  <si>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</si>
  <si>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</si>
  <si>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</si>
  <si>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</si>
  <si>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</si>
  <si>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</si>
  <si>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</si>
  <si>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</si>
  <si>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</si>
  <si>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</si>
  <si>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</si>
  <si>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</si>
  <si>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</si>
  <si>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</si>
  <si>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</si>
  <si>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</si>
  <si>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</si>
  <si>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</si>
  <si>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</si>
  <si>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</si>
  <si>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</si>
  <si>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</si>
  <si>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</si>
  <si>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</si>
  <si>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</si>
  <si>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</si>
  <si>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</si>
  <si>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</si>
  <si>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</si>
  <si>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</si>
  <si>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</si>
  <si>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</si>
  <si>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</si>
  <si>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</si>
  <si>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</si>
  <si>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</si>
  <si>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</si>
  <si>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</si>
  <si>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</si>
  <si>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</si>
  <si>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</si>
  <si>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</si>
  <si>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</si>
  <si>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</si>
  <si>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</si>
  <si>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</si>
  <si>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</si>
  <si>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</si>
  <si>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</si>
  <si>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</si>
  <si>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</si>
  <si>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</si>
  <si>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</si>
  <si>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</si>
  <si>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</si>
  <si>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</si>
  <si>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</si>
  <si>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</si>
  <si>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</si>
  <si>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</si>
  <si>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</si>
  <si>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</si>
  <si>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</si>
  <si>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</si>
  <si>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</si>
  <si>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</si>
  <si>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</si>
  <si>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</si>
  <si>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</si>
  <si>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</si>
  <si>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</si>
  <si>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</si>
  <si>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</si>
  <si>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</si>
  <si>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</si>
  <si>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</si>
  <si>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</si>
  <si>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</si>
  <si>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</si>
  <si>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</si>
  <si>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</si>
  <si>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</si>
  <si>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</si>
  <si>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</si>
  <si>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</si>
  <si>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</si>
  <si>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</si>
  <si>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</si>
  <si>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</si>
  <si>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</si>
  <si>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</si>
  <si>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</si>
  <si>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</si>
  <si>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</si>
  <si>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</si>
  <si>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</si>
  <si>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</si>
  <si>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</si>
  <si>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</si>
  <si>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</si>
  <si>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</si>
  <si>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</si>
  <si>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</si>
  <si>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</si>
  <si>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</si>
  <si>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</si>
  <si>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</si>
  <si>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</si>
  <si>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</si>
  <si>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</si>
  <si>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</si>
  <si>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</si>
  <si>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</si>
  <si>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</si>
  <si>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</si>
  <si>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</si>
  <si>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</si>
  <si>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</si>
  <si>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</si>
  <si>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</si>
  <si>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</si>
  <si>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</si>
  <si>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</si>
  <si>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</si>
  <si>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</si>
  <si>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</si>
  <si>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</si>
  <si>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</si>
  <si>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</si>
  <si>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</si>
  <si>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</si>
  <si>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</si>
  <si>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</si>
  <si>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</si>
  <si>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</si>
  <si>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</si>
  <si>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</si>
  <si>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</si>
  <si>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</si>
  <si>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</si>
  <si>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</si>
  <si>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</si>
  <si>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</si>
  <si>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</si>
  <si>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</si>
  <si>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</si>
  <si>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</si>
  <si>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</si>
  <si>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</si>
  <si>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</si>
  <si>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</si>
  <si>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</si>
  <si>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</si>
  <si>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</si>
  <si>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</si>
  <si>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</si>
  <si>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</si>
  <si>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</si>
  <si>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</si>
  <si>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</si>
  <si>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</si>
  <si>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</si>
  <si>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</si>
  <si>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</si>
  <si>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</si>
  <si>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</si>
  <si>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</si>
  <si>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</si>
  <si>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</si>
  <si>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</si>
  <si>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</si>
  <si>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</si>
  <si>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</si>
  <si>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</si>
  <si>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</si>
  <si>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</si>
  <si>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</si>
  <si>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</si>
  <si>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</si>
  <si>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</si>
  <si>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</si>
  <si>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</si>
  <si>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</si>
  <si>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</si>
  <si>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</si>
  <si>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</si>
  <si>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</si>
  <si>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</si>
  <si>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</si>
  <si>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</si>
  <si>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</si>
  <si>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</si>
  <si>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</si>
  <si>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</si>
  <si>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</si>
  <si>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</si>
  <si>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</si>
  <si>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</si>
  <si>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</si>
  <si>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</si>
  <si>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</si>
  <si>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</si>
  <si>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</si>
  <si>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</si>
  <si>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</si>
  <si>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</si>
  <si>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</si>
  <si>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</si>
  <si>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</si>
  <si>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</si>
  <si>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</si>
  <si>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</si>
  <si>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</si>
  <si>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</si>
  <si>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</si>
  <si>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</si>
  <si>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</si>
  <si>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</si>
  <si>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</si>
  <si>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</si>
  <si>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</si>
  <si>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</si>
  <si>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</si>
  <si>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</si>
  <si>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</si>
  <si>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</si>
  <si>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</si>
  <si>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</si>
  <si>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</si>
  <si>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</si>
  <si>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</si>
  <si>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</si>
  <si>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</si>
  <si>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</si>
  <si>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</si>
  <si>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</si>
  <si>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</si>
  <si>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</si>
  <si>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</si>
  <si>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</si>
  <si>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</si>
  <si>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</si>
  <si>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</si>
  <si>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</si>
  <si>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</si>
  <si>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</si>
  <si>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</si>
  <si>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</si>
  <si>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</si>
  <si>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</si>
  <si>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</si>
  <si>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</si>
  <si>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</si>
  <si>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</si>
  <si>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</si>
  <si>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</si>
  <si>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</si>
  <si>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</si>
  <si>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</si>
  <si>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</si>
  <si>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</si>
  <si>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</si>
  <si>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</si>
  <si>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</si>
  <si>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</si>
  <si>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</si>
  <si>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</si>
  <si>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</si>
  <si>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</si>
  <si>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</si>
  <si>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</si>
  <si>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</si>
  <si>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</si>
  <si>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</si>
  <si>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</si>
  <si>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</si>
  <si>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</si>
  <si>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</si>
  <si>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</si>
  <si>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</si>
  <si>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</si>
  <si>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</si>
  <si>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</si>
  <si>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</si>
  <si>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</si>
  <si>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</si>
  <si>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</si>
  <si>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</si>
  <si>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</si>
  <si>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</si>
  <si>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</si>
  <si>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</si>
  <si>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</si>
  <si>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</si>
  <si>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</si>
  <si>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</si>
  <si>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</si>
  <si>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</si>
  <si>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</si>
  <si>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</si>
  <si>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</si>
  <si>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</si>
  <si>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</si>
  <si>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</si>
  <si>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</si>
  <si>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</si>
  <si>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</si>
  <si>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</si>
  <si>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</si>
  <si>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</si>
  <si>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</si>
  <si>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</si>
  <si>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</si>
  <si>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</si>
  <si>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</si>
  <si>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</si>
  <si>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</si>
  <si>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</si>
  <si>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</si>
  <si>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</si>
  <si>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</si>
  <si>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</si>
  <si>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</si>
  <si>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</si>
  <si>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</si>
  <si>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</si>
  <si>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</si>
  <si>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</si>
  <si>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</si>
  <si>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</si>
  <si>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</si>
  <si>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</si>
  <si>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</si>
  <si>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</si>
  <si>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</si>
  <si>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</si>
  <si>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</si>
  <si>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</si>
  <si>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</si>
  <si>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</si>
  <si>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</si>
  <si>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</si>
  <si>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</si>
  <si>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</si>
  <si>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</si>
  <si>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</si>
  <si>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</si>
  <si>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</si>
  <si>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</si>
  <si>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</si>
  <si>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</si>
  <si>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</si>
  <si>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</si>
  <si>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</si>
  <si>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</si>
  <si>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</si>
  <si>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</si>
  <si>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</si>
  <si>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</si>
  <si>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</si>
  <si>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</si>
  <si>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</si>
  <si>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</si>
  <si>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</si>
  <si>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</si>
  <si>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</si>
  <si>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</si>
  <si>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</si>
  <si>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</si>
  <si>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</si>
  <si>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</si>
  <si>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</si>
  <si>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</si>
  <si>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</si>
  <si>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</si>
  <si>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</si>
  <si>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</si>
  <si>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</si>
  <si>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</si>
  <si>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</si>
  <si>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</si>
  <si>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</si>
  <si>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</si>
  <si>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</si>
  <si>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</si>
  <si>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</si>
  <si>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</si>
  <si>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</si>
  <si>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</si>
  <si>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</si>
  <si>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</si>
  <si>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</si>
  <si>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</si>
  <si>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</si>
  <si>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</si>
  <si>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</si>
  <si>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</si>
  <si>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</si>
  <si>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</si>
  <si>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</si>
  <si>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</si>
  <si>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</si>
  <si>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</si>
  <si>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</si>
  <si>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</si>
  <si>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</si>
  <si>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</si>
  <si>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</si>
  <si>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</si>
  <si>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</si>
  <si>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</si>
  <si>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</si>
  <si>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</si>
  <si>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</si>
  <si>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</si>
  <si>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</si>
  <si>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</si>
  <si>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</si>
  <si>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</si>
  <si>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</si>
  <si>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</si>
  <si>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</si>
  <si>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</si>
  <si>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</si>
  <si>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</si>
  <si>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</si>
  <si>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</si>
  <si>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</si>
  <si>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</si>
  <si>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</si>
  <si>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</si>
  <si>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</si>
  <si>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</si>
  <si>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</si>
  <si>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</si>
  <si>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</si>
  <si>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</si>
  <si>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</si>
  <si>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</si>
  <si>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</si>
  <si>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</si>
  <si>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</si>
  <si>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</si>
  <si>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</si>
  <si>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</si>
  <si>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</si>
  <si>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</si>
  <si>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</si>
  <si>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</si>
  <si>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</si>
  <si>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</si>
  <si>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</si>
  <si>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</si>
  <si>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</si>
  <si>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</si>
  <si>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</si>
  <si>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</si>
  <si>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</si>
  <si>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</si>
  <si>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</si>
  <si>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</si>
  <si>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</si>
  <si>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</si>
  <si>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</si>
  <si>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</si>
  <si>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</si>
  <si>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</si>
  <si>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</si>
  <si>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</si>
  <si>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</si>
  <si>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</si>
  <si>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</si>
  <si>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</si>
  <si>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</si>
  <si>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</si>
  <si>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</si>
  <si>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</si>
  <si>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</si>
  <si>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</si>
  <si>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</si>
  <si>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</si>
  <si>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</si>
  <si>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</si>
  <si>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</si>
  <si>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</si>
  <si>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</si>
  <si>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</si>
  <si>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</si>
  <si>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</si>
  <si>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</si>
  <si>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</si>
  <si>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</si>
  <si>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</si>
  <si>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</si>
  <si>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</si>
  <si>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</si>
  <si>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</si>
  <si>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</si>
  <si>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</si>
  <si>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</si>
  <si>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</si>
  <si>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</si>
  <si>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</si>
  <si>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</si>
  <si>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</si>
  <si>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</si>
  <si>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</si>
  <si>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</si>
  <si>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</si>
  <si>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</si>
  <si>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</si>
  <si>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</si>
  <si>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</si>
  <si>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</si>
  <si>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</si>
  <si>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</si>
  <si>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</si>
  <si>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</si>
  <si>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</si>
  <si>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</si>
  <si>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</si>
  <si>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</si>
  <si>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</si>
  <si>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</si>
  <si>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</si>
  <si>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</si>
  <si>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</si>
  <si>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</si>
  <si>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</si>
  <si>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</si>
  <si>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</si>
  <si>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</si>
  <si>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</si>
  <si>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</si>
  <si>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</si>
  <si>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</si>
  <si>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</si>
  <si>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</si>
  <si>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</si>
  <si>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</si>
  <si>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</si>
  <si>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</si>
  <si>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</si>
  <si>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</si>
  <si>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</si>
  <si>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</si>
  <si>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</si>
  <si>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</si>
  <si>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</si>
  <si>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</si>
  <si>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</si>
  <si>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</si>
  <si>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</si>
  <si>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</si>
  <si>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</si>
  <si>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</si>
  <si>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</si>
  <si>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</si>
  <si>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</si>
  <si>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</si>
  <si>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</si>
  <si>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</si>
  <si>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</si>
  <si>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</si>
  <si>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</si>
  <si>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</si>
  <si>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</si>
  <si>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</si>
  <si>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</si>
  <si>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</si>
  <si>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</si>
  <si>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</si>
  <si>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</si>
  <si>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</si>
  <si>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</si>
  <si>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</si>
  <si>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</si>
  <si>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</si>
  <si>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</si>
  <si>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</si>
  <si>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</si>
  <si>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</si>
  <si>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</si>
  <si>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</si>
  <si>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</si>
  <si>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</si>
  <si>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</si>
  <si>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</si>
  <si>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</si>
  <si>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</si>
  <si>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</si>
  <si>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</si>
  <si>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</si>
  <si>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</si>
  <si>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</si>
  <si>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</si>
  <si>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</si>
  <si>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</si>
  <si>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</si>
  <si>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</si>
  <si>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</si>
  <si>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</si>
  <si>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</si>
  <si>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</si>
  <si>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</si>
  <si>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</si>
  <si>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</si>
  <si>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</si>
  <si>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</si>
  <si>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</si>
  <si>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</si>
  <si>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</si>
  <si>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</si>
  <si>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</si>
  <si>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</si>
  <si>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</si>
  <si>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</si>
  <si>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</si>
  <si>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</si>
  <si>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</si>
  <si>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</si>
  <si>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</si>
  <si>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</si>
  <si>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</si>
  <si>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</si>
  <si>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</si>
  <si>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</si>
  <si>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</si>
  <si>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</si>
  <si>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</si>
  <si>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</si>
  <si>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</si>
  <si>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</si>
  <si>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</si>
  <si>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</si>
  <si>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</si>
  <si>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</si>
  <si>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</si>
  <si>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</si>
  <si>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</si>
  <si>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</si>
  <si>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</si>
  <si>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</si>
  <si>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</si>
  <si>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</si>
  <si>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</si>
  <si>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</si>
  <si>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</si>
  <si>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</si>
  <si>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</si>
  <si>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</si>
  <si>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</si>
  <si>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</si>
  <si>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</si>
  <si>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</si>
  <si>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</si>
  <si>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</si>
  <si>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</si>
  <si>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</si>
  <si>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</si>
  <si>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</si>
  <si>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</si>
  <si>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</si>
  <si>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</si>
  <si>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</si>
  <si>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</si>
  <si>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</si>
  <si>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</si>
  <si>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</si>
  <si>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</si>
  <si>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</si>
  <si>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</si>
  <si>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</si>
  <si>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</si>
  <si>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</si>
  <si>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</si>
  <si>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</si>
  <si>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</si>
  <si>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</si>
  <si>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</si>
  <si>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</si>
  <si>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</si>
  <si>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</si>
  <si>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</si>
  <si>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</si>
  <si>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</si>
  <si>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</si>
  <si>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</si>
  <si>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</si>
  <si>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</si>
  <si>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</si>
  <si>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</si>
  <si>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</si>
  <si>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</si>
  <si>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</si>
  <si>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</si>
  <si>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</si>
  <si>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</si>
  <si>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</si>
  <si>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</si>
  <si>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</si>
  <si>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</si>
  <si>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</si>
  <si>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</si>
  <si>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</si>
  <si>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</si>
  <si>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</si>
  <si>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</si>
  <si>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</si>
  <si>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</si>
  <si>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</si>
  <si>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</si>
  <si>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</si>
  <si>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</si>
  <si>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</si>
  <si>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</si>
  <si>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</si>
  <si>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</si>
  <si>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</si>
  <si>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</si>
  <si>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</si>
  <si>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</si>
  <si>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</si>
  <si>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</si>
  <si>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</si>
  <si>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</si>
  <si>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</si>
  <si>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</si>
  <si>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</si>
  <si>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</si>
  <si>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</si>
  <si>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</si>
  <si>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</si>
  <si>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</si>
  <si>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</si>
  <si>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</si>
  <si>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</si>
  <si>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</si>
  <si>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</si>
  <si>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</si>
  <si>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</si>
  <si>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</si>
  <si>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</si>
  <si>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</si>
  <si>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</si>
  <si>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</si>
  <si>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</si>
  <si>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</si>
  <si>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</si>
  <si>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</si>
  <si>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</si>
  <si>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</si>
  <si>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</si>
  <si>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</si>
  <si>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</si>
  <si>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</si>
  <si>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</si>
  <si>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</si>
  <si>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</si>
  <si>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</si>
  <si>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</si>
  <si>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</si>
  <si>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</si>
  <si>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</si>
  <si>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</si>
  <si>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</si>
  <si>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</si>
  <si>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</si>
  <si>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</si>
  <si>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</si>
  <si>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</si>
  <si>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</si>
  <si>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</si>
  <si>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</si>
  <si>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</si>
  <si>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</si>
  <si>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</si>
  <si>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</si>
  <si>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</si>
  <si>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</si>
  <si>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</si>
  <si>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</si>
  <si>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</si>
  <si>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</si>
  <si>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</si>
  <si>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</si>
  <si>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</si>
  <si>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</si>
  <si>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</si>
  <si>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</si>
  <si>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</si>
  <si>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</si>
  <si>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</si>
  <si>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</si>
  <si>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</si>
  <si>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</si>
  <si>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</si>
  <si>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</si>
  <si>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</si>
  <si>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</si>
  <si>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</si>
  <si>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</si>
  <si>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</si>
  <si>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</si>
  <si>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</si>
  <si>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</si>
  <si>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</si>
  <si>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</si>
  <si>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</si>
  <si>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</si>
  <si>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</si>
  <si>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</si>
  <si>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</si>
  <si>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</si>
  <si>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</si>
  <si>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</si>
  <si>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</si>
  <si>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</si>
  <si>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</si>
  <si>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</si>
  <si>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</si>
  <si>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</si>
  <si>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</si>
  <si>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</si>
  <si>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</si>
  <si>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</si>
  <si>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</si>
  <si>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</si>
  <si>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</si>
  <si>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</si>
  <si>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</si>
  <si>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</si>
  <si>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</si>
  <si>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</si>
  <si>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</si>
  <si>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</si>
  <si>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</si>
  <si>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</si>
  <si>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</si>
  <si>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</si>
  <si>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</si>
  <si>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</si>
  <si>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</si>
  <si>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</si>
  <si>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</si>
  <si>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</si>
  <si>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</si>
  <si>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</si>
  <si>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</si>
  <si>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</si>
  <si>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</si>
  <si>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</si>
  <si>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</si>
  <si>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</si>
  <si>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</si>
  <si>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</si>
  <si>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</si>
  <si>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</si>
  <si>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</si>
  <si>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</si>
  <si>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</si>
  <si>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</si>
  <si>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</si>
  <si>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</si>
  <si>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</si>
  <si>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</si>
  <si>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</si>
  <si>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</si>
  <si>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</si>
  <si>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</si>
  <si>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</si>
  <si>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</si>
  <si>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</si>
  <si>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</si>
  <si>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</si>
  <si>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</si>
  <si>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</si>
  <si>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</si>
  <si>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</si>
  <si>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</si>
  <si>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</si>
  <si>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</si>
  <si>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</si>
  <si>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</si>
  <si>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</si>
  <si>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</si>
  <si>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</si>
  <si>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</si>
  <si>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</si>
  <si>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</si>
  <si>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</si>
  <si>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</si>
  <si>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</si>
  <si>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</si>
  <si>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</si>
  <si>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</si>
  <si>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</si>
  <si>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</si>
  <si>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</si>
  <si>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</si>
  <si>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</si>
  <si>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</si>
  <si>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</si>
  <si>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</si>
  <si>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</si>
  <si>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</si>
  <si>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</si>
  <si>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</si>
  <si>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</si>
  <si>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</si>
  <si>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</si>
  <si>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</si>
  <si>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</si>
  <si>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</si>
  <si>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</si>
  <si>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</si>
  <si>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</si>
  <si>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</si>
  <si>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</si>
  <si>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</si>
  <si>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</si>
  <si>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</si>
  <si>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</si>
  <si>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</si>
  <si>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</si>
  <si>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</si>
  <si>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</si>
  <si>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</si>
  <si>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</si>
  <si>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</si>
  <si>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</si>
  <si>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</si>
  <si>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</si>
  <si>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</si>
  <si>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</si>
  <si>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</si>
  <si>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</si>
  <si>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</si>
  <si>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</si>
  <si>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</si>
  <si>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</si>
  <si>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</si>
  <si>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</si>
  <si>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</si>
  <si>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</si>
  <si>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</si>
  <si>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</si>
  <si>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</si>
  <si>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</si>
  <si>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</si>
  <si>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</si>
  <si>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</si>
  <si>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</si>
  <si>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</si>
  <si>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</si>
  <si>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</si>
  <si>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</si>
  <si>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</si>
  <si>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</si>
  <si>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</si>
  <si>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</si>
  <si>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</si>
  <si>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</si>
  <si>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</si>
  <si>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</si>
  <si>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</si>
  <si>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</si>
  <si>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</si>
  <si>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</si>
  <si>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</si>
  <si>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</si>
  <si>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</si>
  <si>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</si>
  <si>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</si>
  <si>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</si>
  <si>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</si>
  <si>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</si>
  <si>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</si>
  <si>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</si>
  <si>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</si>
  <si>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</si>
  <si>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</si>
  <si>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</si>
  <si>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</si>
  <si>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</si>
  <si>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</si>
  <si>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</si>
  <si>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</si>
  <si>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</si>
  <si>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</si>
  <si>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</si>
  <si>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</si>
  <si>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</si>
  <si>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</si>
  <si>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</si>
  <si>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</si>
  <si>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</si>
  <si>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</si>
  <si>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</si>
  <si>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</si>
  <si>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</si>
  <si>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</si>
  <si>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</si>
  <si>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</si>
  <si>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</si>
  <si>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</si>
  <si>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</si>
  <si>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</si>
  <si>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</si>
  <si>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</si>
  <si>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</si>
  <si>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</si>
  <si>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</si>
  <si>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</si>
  <si>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</si>
  <si>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</si>
  <si>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</si>
  <si>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</si>
  <si>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</si>
  <si>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</si>
  <si>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</si>
  <si>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</si>
  <si>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</si>
  <si>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</si>
  <si>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</si>
  <si>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</si>
  <si>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</si>
  <si>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</si>
  <si>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</si>
  <si>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</si>
  <si>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</si>
  <si>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</si>
  <si>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</si>
  <si>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</si>
  <si>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</si>
  <si>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</si>
  <si>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</si>
  <si>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</si>
  <si>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</si>
  <si>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</si>
  <si>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</si>
  <si>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</si>
  <si>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</si>
  <si>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</si>
  <si>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</si>
  <si>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</si>
  <si>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</si>
  <si>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</si>
  <si>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</si>
  <si>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</si>
  <si>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</si>
  <si>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</si>
  <si>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</si>
  <si>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</si>
  <si>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</si>
  <si>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</si>
  <si>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</si>
  <si>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</si>
  <si>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</si>
  <si>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</si>
  <si>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</si>
  <si>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</si>
  <si>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</si>
  <si>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</si>
  <si>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</si>
  <si>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</si>
  <si>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</si>
  <si>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</si>
  <si>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</si>
  <si>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</si>
  <si>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</si>
  <si>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</si>
  <si>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</si>
  <si>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</si>
  <si>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</si>
  <si>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</si>
  <si>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</si>
  <si>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</si>
  <si>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</si>
  <si>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</si>
  <si>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</si>
  <si>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</si>
  <si>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</si>
  <si>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</si>
  <si>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</si>
  <si>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</si>
  <si>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</si>
  <si>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</si>
  <si>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</si>
  <si>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</si>
  <si>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</si>
  <si>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</si>
  <si>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</si>
  <si>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</si>
  <si>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</si>
  <si>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</si>
  <si>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</si>
  <si>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</si>
  <si>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</si>
  <si>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</si>
  <si>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</si>
  <si>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</si>
  <si>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</si>
  <si>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</si>
  <si>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</si>
  <si>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</si>
  <si>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</si>
  <si>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</si>
  <si>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</si>
  <si>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</si>
  <si>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</si>
  <si>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</si>
  <si>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</si>
  <si>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</si>
  <si>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</si>
  <si>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</si>
  <si>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</si>
  <si>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</si>
  <si>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</si>
  <si>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</si>
  <si>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</si>
  <si>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</si>
  <si>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</si>
  <si>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</si>
  <si>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</si>
  <si>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</si>
  <si>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</si>
  <si>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</si>
  <si>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</si>
  <si>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</si>
  <si>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</si>
  <si>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</si>
  <si>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</si>
  <si>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</si>
  <si>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</si>
  <si>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</si>
  <si>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</si>
  <si>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</si>
  <si>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</si>
  <si>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</si>
  <si>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</si>
  <si>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</si>
  <si>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</si>
  <si>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</si>
  <si>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</si>
  <si>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</si>
  <si>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</si>
  <si>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</si>
  <si>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</si>
  <si>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</si>
  <si>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</si>
  <si>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</si>
  <si>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</si>
  <si>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</si>
  <si>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</si>
  <si>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</si>
  <si>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</si>
  <si>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</si>
  <si>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</si>
  <si>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</si>
  <si>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</si>
  <si>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</si>
  <si>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</si>
  <si>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</si>
  <si>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</si>
  <si>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</si>
  <si>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</si>
  <si>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</si>
  <si>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</si>
  <si>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</si>
  <si>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</si>
  <si>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</si>
  <si>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</si>
  <si>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</si>
  <si>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</si>
  <si>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</si>
  <si>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</si>
  <si>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</si>
  <si>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</si>
  <si>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</si>
  <si>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</si>
  <si>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</si>
  <si>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</si>
  <si>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</si>
  <si>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</si>
  <si>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</si>
  <si>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</si>
  <si>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</si>
  <si>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</si>
  <si>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</si>
  <si>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</si>
  <si>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</si>
  <si>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</si>
  <si>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</si>
  <si>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</si>
  <si>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</si>
  <si>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</si>
  <si>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</si>
  <si>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</si>
  <si>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</si>
  <si>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</si>
  <si>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</si>
  <si>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</si>
  <si>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</si>
  <si>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</si>
  <si>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</si>
  <si>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</si>
  <si>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</si>
  <si>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</si>
  <si>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</si>
  <si>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</si>
  <si>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</si>
  <si>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</si>
  <si>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</si>
  <si>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</si>
  <si>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</si>
  <si>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</si>
  <si>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</si>
  <si>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</si>
  <si>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</si>
  <si>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</si>
  <si>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</si>
  <si>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</si>
  <si>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</si>
  <si>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</si>
  <si>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</si>
  <si>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</si>
  <si>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</si>
  <si>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</si>
  <si>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</si>
  <si>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</si>
  <si>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</si>
  <si>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</si>
  <si>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</si>
  <si>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</si>
  <si>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</si>
  <si>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</si>
  <si>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</si>
  <si>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</si>
  <si>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</si>
  <si>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</si>
  <si>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</si>
  <si>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</si>
  <si>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</si>
  <si>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</si>
  <si>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</si>
  <si>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</si>
  <si>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</si>
  <si>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</si>
  <si>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</si>
  <si>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</si>
  <si>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</si>
  <si>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</si>
  <si>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</si>
  <si>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</si>
  <si>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</si>
  <si>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</si>
  <si>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</si>
  <si>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</si>
  <si>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</si>
  <si>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</si>
  <si>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</si>
  <si>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</si>
  <si>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</si>
  <si>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</si>
  <si>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</si>
  <si>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</si>
  <si>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</si>
  <si>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</si>
  <si>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</si>
  <si>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</si>
  <si>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</si>
  <si>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</si>
  <si>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</si>
  <si>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</si>
  <si>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</si>
  <si>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</si>
  <si>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</si>
  <si>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</si>
  <si>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</si>
  <si>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</si>
  <si>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</si>
  <si>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</si>
  <si>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</si>
  <si>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</si>
  <si>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</si>
  <si>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</si>
  <si>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</si>
  <si>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</si>
  <si>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</si>
  <si>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</si>
  <si>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</si>
  <si>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</si>
  <si>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</si>
  <si>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</si>
  <si>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</si>
  <si>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</si>
  <si>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</si>
  <si>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</si>
  <si>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</si>
  <si>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</si>
  <si>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</si>
  <si>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</si>
  <si>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</si>
  <si>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</si>
  <si>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</si>
  <si>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</si>
  <si>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</si>
  <si>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</si>
  <si>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</si>
  <si>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</si>
  <si>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</si>
  <si>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</si>
  <si>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</si>
  <si>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</si>
  <si>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</si>
  <si>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</si>
  <si>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</si>
  <si>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</si>
  <si>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</si>
  <si>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</si>
  <si>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</si>
  <si>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</si>
  <si>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</si>
  <si>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</si>
  <si>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</si>
  <si>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</si>
  <si>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</si>
  <si>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</si>
  <si>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</si>
  <si>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</si>
  <si>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</si>
  <si>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</si>
  <si>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</si>
  <si>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</si>
  <si>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</si>
  <si>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</si>
  <si>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</si>
  <si>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</si>
  <si>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</si>
  <si>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</si>
  <si>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</si>
  <si>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</si>
  <si>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</si>
  <si>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</si>
  <si>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</si>
  <si>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</si>
  <si>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</si>
  <si>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</si>
  <si>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</si>
  <si>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</si>
  <si>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</si>
  <si>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</si>
  <si>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</si>
  <si>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</si>
  <si>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</si>
  <si>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</si>
  <si>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</si>
  <si>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</si>
  <si>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</si>
  <si>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</si>
  <si>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</si>
  <si>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</si>
  <si>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</si>
  <si>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</si>
  <si>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</si>
  <si>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</si>
  <si>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</si>
  <si>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</si>
  <si>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</si>
  <si>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</si>
  <si>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</si>
  <si>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</si>
  <si>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</si>
  <si>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</si>
  <si>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</si>
  <si>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</si>
  <si>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</si>
  <si>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</si>
  <si>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</si>
  <si>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</si>
  <si>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</si>
  <si>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</si>
  <si>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</si>
  <si>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</si>
  <si>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</si>
  <si>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</si>
  <si>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</si>
  <si>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</si>
  <si>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</si>
  <si>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</si>
  <si>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</si>
  <si>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</si>
  <si>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</si>
  <si>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</si>
  <si>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</si>
  <si>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</si>
  <si>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</si>
  <si>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</si>
  <si>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</si>
  <si>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</si>
  <si>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</si>
  <si>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</si>
  <si>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</si>
  <si>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</si>
  <si>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</si>
  <si>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</si>
  <si>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</si>
  <si>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</si>
  <si>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</si>
  <si>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</si>
  <si>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</si>
  <si>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</si>
  <si>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</si>
  <si>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</si>
  <si>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</si>
  <si>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</si>
  <si>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</si>
  <si>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</si>
  <si>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</si>
  <si>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</si>
  <si>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</si>
  <si>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</si>
  <si>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</si>
  <si>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</si>
  <si>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</si>
  <si>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</si>
  <si>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</si>
  <si>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</si>
  <si>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</si>
  <si>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</si>
  <si>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</si>
  <si>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</si>
  <si>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</si>
  <si>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</si>
  <si>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</si>
  <si>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</si>
  <si>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</si>
  <si>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</si>
  <si>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</si>
  <si>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</si>
  <si>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</si>
  <si>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</si>
  <si>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</si>
  <si>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</si>
  <si>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</si>
  <si>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</si>
  <si>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</si>
  <si>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</si>
  <si>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</si>
  <si>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</si>
  <si>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</si>
  <si>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</si>
  <si>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</si>
  <si>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</si>
  <si>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</si>
  <si>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</si>
  <si>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</si>
  <si>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</si>
  <si>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</si>
  <si>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</si>
  <si>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</si>
  <si>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</si>
  <si>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</si>
  <si>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</si>
  <si>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</si>
  <si>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</si>
  <si>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</si>
  <si>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</si>
  <si>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</si>
  <si>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</si>
  <si>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</si>
  <si>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</si>
  <si>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</si>
  <si>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</si>
  <si>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</si>
  <si>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</si>
  <si>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</si>
  <si>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</si>
  <si>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</si>
  <si>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</si>
  <si>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</si>
  <si>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</si>
  <si>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</si>
  <si>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</si>
  <si>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</si>
  <si>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</si>
  <si>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</si>
  <si>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</si>
  <si>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</si>
  <si>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</si>
  <si>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</si>
  <si>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</si>
  <si>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</si>
  <si>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</si>
  <si>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</si>
  <si>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</si>
  <si>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</si>
  <si>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</si>
  <si>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</si>
  <si>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</si>
  <si>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</si>
  <si>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</si>
  <si>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</si>
  <si>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</si>
  <si>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</si>
  <si>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</si>
  <si>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</si>
  <si>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</si>
  <si>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</si>
  <si>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</si>
  <si>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</si>
  <si>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</si>
  <si>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</si>
  <si>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</si>
  <si>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</si>
  <si>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</si>
  <si>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</si>
  <si>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</si>
  <si>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</si>
  <si>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</si>
  <si>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</si>
  <si>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</si>
  <si>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</si>
  <si>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</si>
  <si>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</si>
  <si>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</si>
  <si>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</si>
  <si>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</si>
  <si>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</si>
  <si>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</si>
  <si>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</si>
  <si>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</si>
  <si>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</si>
  <si>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</si>
  <si>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</si>
  <si>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</si>
  <si>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</si>
  <si>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</si>
  <si>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</si>
  <si>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</si>
  <si>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</si>
  <si>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</si>
  <si>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</si>
  <si>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</si>
  <si>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</si>
  <si>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</si>
  <si>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</si>
  <si>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</si>
  <si>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</si>
  <si>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</si>
  <si>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</si>
  <si>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</si>
  <si>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</si>
  <si>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</si>
  <si>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</si>
  <si>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</si>
  <si>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</si>
  <si>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</si>
  <si>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</si>
  <si>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</si>
  <si>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</si>
  <si>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</si>
  <si>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</si>
  <si>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</si>
  <si>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</si>
  <si>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</si>
  <si>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</si>
  <si>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</si>
  <si>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</si>
  <si>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</si>
  <si>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</si>
  <si>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</si>
  <si>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</si>
  <si>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</si>
  <si>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</si>
  <si>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</si>
  <si>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</si>
  <si>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</si>
  <si>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</si>
  <si>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</si>
  <si>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</si>
  <si>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</si>
  <si>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</si>
  <si>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</si>
  <si>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</si>
  <si>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</si>
  <si>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</si>
  <si>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</si>
  <si>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</si>
  <si>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</si>
  <si>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</si>
  <si>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</si>
  <si>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</si>
  <si>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</si>
  <si>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</si>
  <si>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</si>
  <si>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</si>
  <si>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</si>
  <si>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</si>
  <si>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</si>
  <si>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</si>
  <si>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</si>
  <si>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</si>
  <si>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</si>
  <si>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</si>
  <si>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</si>
  <si>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</si>
  <si>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</si>
  <si>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</si>
  <si>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</si>
  <si>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</si>
  <si>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</si>
  <si>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</si>
  <si>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</si>
  <si>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</si>
  <si>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</si>
  <si>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</si>
  <si>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</si>
  <si>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</si>
  <si>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</si>
  <si>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</si>
  <si>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</si>
  <si>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</si>
  <si>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</si>
  <si>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</si>
  <si>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</si>
  <si>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</si>
  <si>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</si>
  <si>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</si>
  <si>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</si>
  <si>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</si>
  <si>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</si>
  <si>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</si>
  <si>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</si>
  <si>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</si>
  <si>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</si>
  <si>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</si>
  <si>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</si>
  <si>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</si>
  <si>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</si>
  <si>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</si>
  <si>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</si>
  <si>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</si>
  <si>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</si>
  <si>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</si>
  <si>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</si>
  <si>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</si>
  <si>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</si>
  <si>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</si>
  <si>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</si>
  <si>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</si>
  <si>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</si>
  <si>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</si>
  <si>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</si>
  <si>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</si>
  <si>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</si>
  <si>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</si>
  <si>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</si>
  <si>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</si>
  <si>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</si>
  <si>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</si>
  <si>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</si>
  <si>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</si>
  <si>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</si>
  <si>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</si>
  <si>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</si>
  <si>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</si>
  <si>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</si>
  <si>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</si>
  <si>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</si>
  <si>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</si>
  <si>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</si>
  <si>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</si>
  <si>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</si>
  <si>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</si>
  <si>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</si>
  <si>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</si>
  <si>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</si>
  <si>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</si>
  <si>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</si>
  <si>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</si>
  <si>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</si>
  <si>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</si>
  <si>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</si>
  <si>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</si>
  <si>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</si>
  <si>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</si>
  <si>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</si>
  <si>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</si>
  <si>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</si>
  <si>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</si>
  <si>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</si>
  <si>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</si>
  <si>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</si>
  <si>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</si>
  <si>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</si>
  <si>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</si>
  <si>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</si>
  <si>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</si>
  <si>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</si>
  <si>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</si>
  <si>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</si>
  <si>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</si>
  <si>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</si>
  <si>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</si>
  <si>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</si>
  <si>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</si>
  <si>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</si>
  <si>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</si>
  <si>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</si>
  <si>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</si>
  <si>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</si>
  <si>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</si>
  <si>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</si>
  <si>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</si>
  <si>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</si>
  <si>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</si>
  <si>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</si>
  <si>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</si>
  <si>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</si>
  <si>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</si>
  <si>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</si>
  <si>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</si>
  <si>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</si>
  <si>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</si>
  <si>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</si>
  <si>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</si>
  <si>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</si>
  <si>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</si>
  <si>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</si>
  <si>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</si>
  <si>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</si>
  <si>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</si>
  <si>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</si>
  <si>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</si>
  <si>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</si>
  <si>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</si>
  <si>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</si>
  <si>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</si>
  <si>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</si>
  <si>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</si>
  <si>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</si>
  <si>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</si>
  <si>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</si>
  <si>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</si>
  <si>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</si>
  <si>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</si>
  <si>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</si>
  <si>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</si>
  <si>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</si>
  <si>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</si>
  <si>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</si>
  <si>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</si>
  <si>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</si>
  <si>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</si>
  <si>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</si>
  <si>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</si>
  <si>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</si>
  <si>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</si>
  <si>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</si>
  <si>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</si>
  <si>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</si>
  <si>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</si>
  <si>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</si>
  <si>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</si>
  <si>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</si>
  <si>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</si>
  <si>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</si>
  <si>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</si>
  <si>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</si>
  <si>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</si>
  <si>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</si>
  <si>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</si>
  <si>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</si>
  <si>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</si>
  <si>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</si>
  <si>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</si>
  <si>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</si>
  <si>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</si>
  <si>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</si>
  <si>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</si>
  <si>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</si>
  <si>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</si>
  <si>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</si>
  <si>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</si>
  <si>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</si>
  <si>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</si>
  <si>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</si>
  <si>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</si>
  <si>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</si>
  <si>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</si>
  <si>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</si>
  <si>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</si>
  <si>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</si>
  <si>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</si>
  <si>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</si>
  <si>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</si>
  <si>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</si>
  <si>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</si>
  <si>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</si>
  <si>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</si>
  <si>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</si>
  <si>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</si>
  <si>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</si>
  <si>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</si>
  <si>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</si>
  <si>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</si>
  <si>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</si>
  <si>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</si>
  <si>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</si>
  <si>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</si>
  <si>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</si>
  <si>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</si>
  <si>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</si>
  <si>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</si>
  <si>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</si>
  <si>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</si>
  <si>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</si>
  <si>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</si>
  <si>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</si>
  <si>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</si>
  <si>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</si>
  <si>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</si>
  <si>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</si>
  <si>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</si>
  <si>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</si>
  <si>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</si>
  <si>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</si>
  <si>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</si>
  <si>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</si>
  <si>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</si>
  <si>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</si>
  <si>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</si>
  <si>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</si>
  <si>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</si>
  <si>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</si>
  <si>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</si>
  <si>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</si>
  <si>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</si>
  <si>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</si>
  <si>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</si>
  <si>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</si>
  <si>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</si>
  <si>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</si>
  <si>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</si>
  <si>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</si>
  <si>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</si>
  <si>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</si>
  <si>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</si>
  <si>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</si>
  <si>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</si>
  <si>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</si>
  <si>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</si>
  <si>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</si>
  <si>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</si>
  <si>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</si>
  <si>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</si>
  <si>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</si>
  <si>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</si>
  <si>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</si>
  <si>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</si>
  <si>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</si>
  <si>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</si>
  <si>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</si>
  <si>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</si>
  <si>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</si>
  <si>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</si>
  <si>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</si>
  <si>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</si>
  <si>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</si>
  <si>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</si>
  <si>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</si>
  <si>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</si>
  <si>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</si>
  <si>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</si>
  <si>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</si>
  <si>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</si>
  <si>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</si>
  <si>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</si>
  <si>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</si>
  <si>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</si>
  <si>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</si>
  <si>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</si>
  <si>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</si>
  <si>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</si>
  <si>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</si>
  <si>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</si>
  <si>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</si>
  <si>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</si>
  <si>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</si>
  <si>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</si>
  <si>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</si>
  <si>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</si>
  <si>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</si>
  <si>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</si>
  <si>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</si>
  <si>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</si>
  <si>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</si>
  <si>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</si>
  <si>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</si>
  <si>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</si>
  <si>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</si>
  <si>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</si>
  <si>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</si>
  <si>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</si>
  <si>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</si>
  <si>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</si>
  <si>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</si>
  <si>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</si>
  <si>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</si>
  <si>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</si>
  <si>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</si>
  <si>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</si>
  <si>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</si>
  <si>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</si>
  <si>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</si>
  <si>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</si>
  <si>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</si>
  <si>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</si>
  <si>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</si>
  <si>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</si>
  <si>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</si>
  <si>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</si>
  <si>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</si>
  <si>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</si>
  <si>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</si>
  <si>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</si>
  <si>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</si>
  <si>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</si>
  <si>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</si>
  <si>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</si>
  <si>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</si>
  <si>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</si>
  <si>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</si>
  <si>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</si>
  <si>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</si>
  <si>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</si>
  <si>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</si>
  <si>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</si>
  <si>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</si>
  <si>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</si>
  <si>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</si>
  <si>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</si>
  <si>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</si>
  <si>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</si>
  <si>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</si>
  <si>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</si>
  <si>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</si>
  <si>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</si>
  <si>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</si>
  <si>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</si>
  <si>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</si>
  <si>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</si>
  <si>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</si>
  <si>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</si>
  <si>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</si>
  <si>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</si>
  <si>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</si>
  <si>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</si>
  <si>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</si>
  <si>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</si>
  <si>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</si>
  <si>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</si>
  <si>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</si>
  <si>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</si>
  <si>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</si>
  <si>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</si>
  <si>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</si>
  <si>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</si>
  <si>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</si>
  <si>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</si>
  <si>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</si>
  <si>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</si>
  <si>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</si>
  <si>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</si>
  <si>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</si>
  <si>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</si>
  <si>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</si>
  <si>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</si>
  <si>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</si>
  <si>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</si>
  <si>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</si>
  <si>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</si>
  <si>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</si>
  <si>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</si>
  <si>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</si>
  <si>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</si>
  <si>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</si>
  <si>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</si>
  <si>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</si>
  <si>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</si>
  <si>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</si>
  <si>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</si>
  <si>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</si>
  <si>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</si>
  <si>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</si>
  <si>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</si>
  <si>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</si>
  <si>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</si>
  <si>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</si>
  <si>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</si>
  <si>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</si>
  <si>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</si>
  <si>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</si>
  <si>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</si>
  <si>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</si>
  <si>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</si>
  <si>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</si>
  <si>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</si>
  <si>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</si>
  <si>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</si>
  <si>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</si>
  <si>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</si>
  <si>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</si>
  <si>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</si>
  <si>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</si>
  <si>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</si>
  <si>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</si>
  <si>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</si>
  <si>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</si>
  <si>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</si>
  <si>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</si>
  <si>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</si>
  <si>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</si>
  <si>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</si>
  <si>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</si>
  <si>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</si>
  <si>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</si>
  <si>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</si>
  <si>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</si>
  <si>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</si>
  <si>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</si>
  <si>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</si>
  <si>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</si>
  <si>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</si>
  <si>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</si>
  <si>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</si>
  <si>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</si>
  <si>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</si>
  <si>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</si>
  <si>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</si>
  <si>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</si>
  <si>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</si>
  <si>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</si>
  <si>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</si>
  <si>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</si>
  <si>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</si>
  <si>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</si>
  <si>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</si>
  <si>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</si>
  <si>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</si>
  <si>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</si>
  <si>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</si>
  <si>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</si>
  <si>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</si>
  <si>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</si>
  <si>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</si>
  <si>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</si>
  <si>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</si>
  <si>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</si>
  <si>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</si>
  <si>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</si>
  <si>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</si>
  <si>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</si>
  <si>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</si>
  <si>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</si>
  <si>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</si>
  <si>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</si>
  <si>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</si>
  <si>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</si>
  <si>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</si>
  <si>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</si>
  <si>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</si>
  <si>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</si>
  <si>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</si>
  <si>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</si>
  <si>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</si>
  <si>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</si>
  <si>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</si>
  <si>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</si>
  <si>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</si>
  <si>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</si>
  <si>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</si>
  <si>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</si>
  <si>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</si>
  <si>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</si>
  <si>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</si>
  <si>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</si>
  <si>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</si>
  <si>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</si>
  <si>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</si>
  <si>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</si>
  <si>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</si>
  <si>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</si>
  <si>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</si>
  <si>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</si>
  <si>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</si>
  <si>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</si>
  <si>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</si>
  <si>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</si>
  <si>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</si>
  <si>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</si>
  <si>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</si>
  <si>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</si>
  <si>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</si>
  <si>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</si>
  <si>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</si>
  <si>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</si>
  <si>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</si>
  <si>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</si>
  <si>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</si>
  <si>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</si>
  <si>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</si>
  <si>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</si>
  <si>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</si>
  <si>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</si>
  <si>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</si>
  <si>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</si>
  <si>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</si>
  <si>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</si>
  <si>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</si>
  <si>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</si>
  <si>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</si>
  <si>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</si>
  <si>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</si>
  <si>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</si>
  <si>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</si>
  <si>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</si>
  <si>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</si>
  <si>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</si>
  <si>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</si>
  <si>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</si>
  <si>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</si>
  <si>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</si>
  <si>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</si>
  <si>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</si>
  <si>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</si>
  <si>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</si>
  <si>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</si>
  <si>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</si>
  <si>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</si>
  <si>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</si>
  <si>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</si>
  <si>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</si>
  <si>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</si>
  <si>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</si>
  <si>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</si>
  <si>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</si>
  <si>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</si>
  <si>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</si>
  <si>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</si>
  <si>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</si>
  <si>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</si>
  <si>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</si>
  <si>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</si>
  <si>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</si>
  <si>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</si>
  <si>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</si>
  <si>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</si>
  <si>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</si>
  <si>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</si>
  <si>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</si>
  <si>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</si>
  <si>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</si>
  <si>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</si>
  <si>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</si>
  <si>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</si>
  <si>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</si>
  <si>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</si>
  <si>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</si>
  <si>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</si>
  <si>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</si>
  <si>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</si>
  <si>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</si>
  <si>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</si>
  <si>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</si>
  <si>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</si>
  <si>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</si>
  <si>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</si>
  <si>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</si>
  <si>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</si>
  <si>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</si>
  <si>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</si>
  <si>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</si>
  <si>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</si>
  <si>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</si>
  <si>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</si>
  <si>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</si>
  <si>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</si>
  <si>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</si>
  <si>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PCM-20251206-00000847</t>
  </si>
  <si>
    <t>EM Team on the way ETA: 50 Mins</t>
  </si>
  <si>
    <t>PCM-20251206-00000606</t>
  </si>
  <si>
    <t xml:space="preserve">team at site connected PG // hub site and connected sites restored except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</si>
</sst>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334.55403194444079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45997.502457870367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45997.502457870367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45997.502457870367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45997.502457870367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45997.502457870367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45997.502457870367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45997.502457870367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45997.502457870367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45997.502457870367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45997.502457870367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45997.502457870367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45997.502457870367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45997.502457870367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45997.502457870367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45997.502457870367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45997.502457870367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45997.502457870367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45997.502457870367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45997.502457870367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45997.502457870367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45997.502457870367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45997.502457870367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45997.502457870367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45997.502457870367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45997.502457870367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45997.502457870367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45997.502457870367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45997.502457870367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45997.502457870367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45997.502457870367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45997.502457870367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45997.502457870367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45997.502457870367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45997.502457870367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45997.502457870367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45997.502457870367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45997.502457870367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45997.502457870367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45997.502457870367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45997.502457870367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45997.502457870367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45997.502457870367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45997.502457870367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45997.502457870367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45997.502457870367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45997.502457870367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45997.502457870367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45997.502457870367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45997.502457870367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45997.502457870367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45997.502457870367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45997.502457870367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45997.502457870367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45997.502457870367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45997.502457870367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45997.502457870367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45997.502457870367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45997.502457870367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45997.502457870367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45997.502457870367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45997.502457870367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45997.502457870367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45997.502457870367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45997.502457870367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45997.502457870367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45997.502457870367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45997.502457870367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45997.502457870367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45997.502457870367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45997.502457870367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45997.502457870367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45997.502457870367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45997.502457870367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45997.502457870367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45997.502457870367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45997.502457870367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45997.502457870367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45997.502457870367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45997.502457870367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45997.502457870367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45997.502457870367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45997.502457870367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45997.502457870367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45997.502457870367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45997.502457870367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45997.502457870367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45997.502457870367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45997.502457870367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45997.502457870367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45997.502457870367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45997.502457870367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45997.502457870367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45997.502457870367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45997.502457870367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45997.502457870367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45997.502457870367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45997.502457870367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45997.502457870367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45997.502457870367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45997.502457870367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45997.502457870367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45997.502457870367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45997.502457870367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45997.502457870367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45997.502457870367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45997.502457870367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45997.502457870367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45997.502457870367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45997.502457870367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45997.502457870367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45997.502457870367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45997.502457870367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45997.502457870367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45997.502457870367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45997.502457870367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45997.502457870367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45997.502457870367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45997.502457870367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45997.502457870367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45997.502457870367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45997.502457870367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45997.502457870367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45997.502457870367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45997.502457870367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45997.502457870367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45997.502457870367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45997.502457870367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45997.502457870367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45997.502457870367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45997.502457870367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45997.502457870367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45997.502457870367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45997.502457870367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45997.502457870367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45997.502457870367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45997.502457870367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45997.502457870367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45997.502457870367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45997.502457870367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45997.502457870367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45997.502457870367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45997.502457870367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45997.502457870367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45997.502457870367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45997.502457870367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45997.502457870367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45997.502457870367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45997.502457870367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45997.502457870367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45997.502457870367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45997.502457870367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45997.502457870367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45997.502457870367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45997.502457870367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45997.502457870367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45997.502457870367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45997.502457870367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45997.502457870367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45997.502457870367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45997.502457870367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45997.502457870367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45997.502457870367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45997.502457870367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45997.502457870367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45997.502457870367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45997.502457870367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45997.502457870367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45997.502457870367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45997.502457870367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45997.502457870367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45997.502457870367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45997.502457870367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45997.502457870367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45997.502457870367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45997.502457870367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45997.502457870367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45997.502457870367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45997.502457870367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45997.502457870367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45997.502457870367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45997.502457870367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45997.502457870367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45997.502457870367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45997.502457870367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45997.502457870367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45997.502457870367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45997.502457870367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45997.502457870367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45997.502457870367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45997.502457870367</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45997.502457870367</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45997.502457870367</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45997.502457870367</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172.50261990740546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13.115038888885465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0.14707592592458241</v>
      </c>
      <c r="H5" s="71">
        <v>45997.339432870373</v>
      </c>
      <c r="I5" s="58" t="str">
        <f>IFERROR(VLOOKUP(D5,DB!A:F,6,0),"")</f>
        <v>SCECO</v>
      </c>
      <c r="J5" s="58" t="str">
        <f>IFERROR(VLOOKUP(D5,DB!A:G,7,0),"")</f>
        <v>Dead</v>
      </c>
      <c r="K5" s="82" t="s">
        <v>39118</v>
      </c>
      <c r="L5" s="58" t="str">
        <f>IFERROR(VLOOKUP(D5,DB!A:I,9,0),"")</f>
        <v>Latis</v>
      </c>
    </row>
    <row r="6" spans="1:12" ht="31.5" customHeight="1">
      <c r="A6" s="155" t="s">
        <v>39119</v>
      </c>
      <c r="B6" s="58" t="s">
        <v>27</v>
      </c>
      <c r="C6" s="58">
        <v>1</v>
      </c>
      <c r="D6" s="58" t="s">
        <v>24706</v>
      </c>
      <c r="E6" s="81" t="s">
        <v>39117</v>
      </c>
      <c r="F6" s="71">
        <v>45997.460173611114</v>
      </c>
      <c r="G6" s="72">
        <v>1.7314814814814814E-2</v>
      </c>
      <c r="H6" s="83">
        <v>45997.443831018521</v>
      </c>
      <c r="I6" s="58" t="s">
        <v>22</v>
      </c>
      <c r="J6" s="58" t="s">
        <v>23</v>
      </c>
      <c r="K6" s="82" t="s">
        <v>39120</v>
      </c>
      <c r="L6" s="58" t="s">
        <v>8215</v>
      </c>
    </row>
    <row r="7" spans="1:12" ht="31.5" customHeight="1">
      <c r="A7" s="96"/>
      <c r="B7" s="18" t="str">
        <f>IFERROR(VLOOKUP(D7,DB!A:K,11,0),"")</f>
        <v/>
      </c>
      <c r="C7" s="18"/>
      <c r="D7" s="18"/>
      <c r="E7" s="18"/>
      <c r="F7" s="97"/>
      <c r="G7" s="98">
        <f ca="1">IFERROR(NOW()-F7,"-")</f>
        <v>45997.502457870367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45997.502457870367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45997.502457870367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45997.502457870367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45997.502457870367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45997.502457870367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45997.502457870367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45997.502457870367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45997.502457870367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45997.502457870367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45997.502457870367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45997.502457870367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45997.502457870367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45997.502457870367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45997.502457870367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45997.502457870367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45997.502457870367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45997.502457870367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45997.502457870367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45997.502457870367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45997.502457870367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45997.502457870367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45997.502457870367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45997.502457870367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45997.502457870367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45997.502457870367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45997.502457870367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45997.502457870367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45997.502457870367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45997.502457870367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45997.502457870367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45997.502457870367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45997.502457870367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45997.502457870367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45997.502457870367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45997.502457870367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45997.502457870367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45997.502457870367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45997.502457870367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45997.502457870367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45997.502457870367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45997.502457870367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45997.502457870367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45997.502457870367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45997.502457870367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45997.502457870367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45997.502457870367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45997.502457870367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45997.502457870367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45997.502457870367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45997.502457870367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45997.502457870367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45997.502457870367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45997.502457870367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45997.502457870367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45997.502457870367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45997.502457870367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45997.502457870367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45997.502457870367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45997.502457870367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45997.502457870367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45997.502457870367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45997.502457870367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45997.502457870367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45997.502457870367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45997.502457870367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45997.502457870367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45997.502457870367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45997.502457870367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45997.502457870367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45997.502457870367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45997.502457870367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45997.502457870367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45997.502457870367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45997.502457870367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45997.502457870367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45997.502457870367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45997.502457870367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45997.502457870367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45997.502457870367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45997.502457870367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45997.502457870367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45997.502457870367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45997.502457870367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45997.502457870367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45997.502457870367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45997.502457870367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45997.502457870367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45997.502457870367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45997.502457870367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45997.502457870367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45997.502457870367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45997.502457870367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45997.502457870367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45997.502457870367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45997.502457870367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45997.502457870367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45997.502457870367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45997.502457870367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45997.502457870367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45997.502457870367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45997.502457870367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45997.502457870367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45997.502457870367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45997.502457870367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45997.502457870367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45997.502457870367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45997.502457870367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45997.502457870367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45997.502457870367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45997.502457870367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45997.502457870367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45997.502457870367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45997.502457870367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45997.502457870367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45997.502457870367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45997.502457870367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45997.502457870367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45997.502457870367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45997.502457870367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45997.502457870367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45997.502457870367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45997.502457870367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45997.502457870367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45997.502457870367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45997.502457870367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45997.502457870367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45997.502457870367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45997.502457870367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45997.502457870367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45997.502457870367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45997.502457870367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45997.502457870367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45997.502457870367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45997.502457870367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45997.502457870367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45997.502457870367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45997.502457870367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45997.502457870367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45997.502457870367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45997.502457870367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45997.502457870367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45997.502457870367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45997.502457870367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45997.502457870367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45997.502457870367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45997.502457870367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45997.502457870367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45997.502457870367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45997.502457870367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45997.502457870367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45997.502457870367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45997.502457870367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45997.502457870367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45997.502457870367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45997.502457870367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45997.502457870367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45997.502457870367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45997.502457870367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45997.502457870367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45997.502457870367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45997.502457870367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45997.502457870367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45997.502457870367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45997.502457870367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45997.502457870367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45997.502457870367</v>
      </c>
      <c r="H173" s="97"/>
      <c r="I173" s="18" t="str">
        <f>IFERROR(VLOOKUP(D173,DB!A:F,6,0),"")</f>
        <v/>
      </c>
      <c r="J173" s="18" t="str">
        <f>IFERROR(VLOOKUP(D173,DB!A:G,7,0),"")</f>
        <v/>
      </c>
      <c r="K173" s="19"/>
      <c r="L173" s="18" t="str">
        <f>IFERROR(VLOOKUP(D173,DB!A:I,9,0),"")</f>
        <v/>
      </c>
    </row>
    <row r="174" spans="1:12" ht="31.5" customHeight="1">
      <c r="A174" s="149"/>
      <c r="B174" s="150" t="str">
        <f>IFERROR(VLOOKUP(D174,DB!A:K,11,0),"")</f>
        <v/>
      </c>
      <c r="C174" s="150"/>
      <c r="D174" s="150"/>
      <c r="E174" s="150"/>
      <c r="F174" s="151"/>
      <c r="G174" s="152">
        <f ca="1">IFERROR(NOW()-F174,"-")</f>
        <v>45997.502457870367</v>
      </c>
      <c r="H174" s="151"/>
      <c r="I174" s="150" t="str">
        <f>IFERROR(VLOOKUP(D174,DB!A:F,6,0),"")</f>
        <v/>
      </c>
      <c r="J174" s="150" t="str">
        <f>IFERROR(VLOOKUP(D174,DB!A:G,7,0),"")</f>
        <v/>
      </c>
      <c r="K174" s="153"/>
      <c r="L174" s="150" t="str">
        <f>IFERROR(VLOOKUP(D174,DB!A:I,9,0),"")</f>
        <v/>
      </c>
    </row>
    <row r="175" spans="1:12" ht="31.5" customHeight="1">
      <c r="A175" s="96"/>
      <c r="B175" s="18" t="str">
        <f>IFERROR(VLOOKUP(D175,DB!A:K,11,0),"")</f>
        <v/>
      </c>
      <c r="C175" s="18"/>
      <c r="D175" s="18"/>
      <c r="E175" s="18"/>
      <c r="F175" s="97"/>
      <c r="G175" s="98">
        <f ca="1">IFERROR(NOW()-F175,"-")</f>
        <v>45997.502457870367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45997.502457870367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45997.502457870367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45997.502457870367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45997.502457870367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45997.502457870367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45997.502457870367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45997.502457870367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45997.502457870367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45997.502457870367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45997.502457870367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45997.502457870367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45997.502457870367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45997.502457870367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45997.502457870367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45997.502457870367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45997.502457870367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45997.502457870367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45997.502457870367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45997.502457870367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45997.502457870367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45997.502457870367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45997.502457870367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45997.502457870367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45997.502457870367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45997.502457870367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45997.502457870367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45997.502457870367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45997.502457870367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45997.502457870367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45997.502457870367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45997.502457870367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45997.502457870367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45997.502457870367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45997.502457870367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45997.502457870367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45997.502457870367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45997.502457870367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45997.502457870367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45997.502457870367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45997.502457870367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45997.502457870367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45997.502457870367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45997.502457870367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45997.502457870367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45997.502457870367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45997.502457870367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45997.502457870367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45997.502457870367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45997.502457870367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45997.502457870367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45997.502457870367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45997.502457870367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45997.502457870367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45997.502457870367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45997.502457870367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45997.502457870367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45997.502457870367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45997.502457870367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45997.502457870367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45997.502457870367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45997.502457870367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45997.502457870367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45997.502457870367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45997.502457870367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45997.502457870367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45997.502457870367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45997.502457870367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45997.502457870367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45997.502457870367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45997.502457870367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45997.502457870367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45997.502457870367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45997.502457870367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45997.502457870367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45997.502457870367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45997.502457870367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45997.502457870367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45997.502457870367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45997.502457870367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45997.502457870367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45997.502457870367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45997.502457870367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45997.502457870367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45997.502457870367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45997.502457870367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45997.502457870367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45997.502457870367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45997.502457870367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45997.502457870367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45997.502457870367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45997.502457870367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45997.502457870367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45997.502457870367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45997.502457870367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45997.502457870367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45997.502457870367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45997.502457870367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45997.502457870367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45997.502457870367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45997.502457870367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45997.502457870367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45997.502457870367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45997.502457870367</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45997.502457870367</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45997.502457870367</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45997.502457870367</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45997.502457870367</v>
      </c>
      <c r="H282" s="97"/>
      <c r="I282" s="18" t="str">
        <f>IFERROR(VLOOKUP(D282,DB!A:F,6,0),"")</f>
        <v/>
      </c>
      <c r="J282" s="18" t="str">
        <f>IFERROR(VLOOKUP(D282,DB!A:G,7,0),"")</f>
        <v/>
      </c>
      <c r="K282" s="19"/>
      <c r="L282" s="18" t="str">
        <f>IFERROR(VLOOKUP(D282,DB!A:I,9,0),"")</f>
        <v/>
      </c>
    </row>
    <row r="283" spans="1:12" ht="31.5" customHeight="1">
      <c r="A283" s="149"/>
      <c r="B283" s="150" t="str">
        <f>IFERROR(VLOOKUP(D283,DB!A:K,11,0),"")</f>
        <v/>
      </c>
      <c r="C283" s="150"/>
      <c r="D283" s="150"/>
      <c r="E283" s="150"/>
      <c r="F283" s="151"/>
      <c r="G283" s="152">
        <f ca="1">IFERROR(NOW()-F283,"-")</f>
        <v>45997.502457870367</v>
      </c>
      <c r="H283" s="151"/>
      <c r="I283" s="150" t="str">
        <f>IFERROR(VLOOKUP(D283,DB!A:F,6,0),"")</f>
        <v/>
      </c>
      <c r="J283" s="150" t="str">
        <f>IFERROR(VLOOKUP(D283,DB!A:G,7,0),"")</f>
        <v/>
      </c>
      <c r="K283" s="153"/>
      <c r="L283" s="150"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45997.502457870367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45997.502457870367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45997.502457870367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45997.502457870367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45997.502457870367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45997.502457870367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45997.502457870367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45997.502457870367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45997.502457870367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45997.502457870367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45997.502457870367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45997.502457870367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45997.502457870367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45997.502457870367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45997.502457870367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45997.502457870367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45997.502457870367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45997.502457870367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45997.502457870367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45997.502457870367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45997.502457870367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45997.502457870367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45997.502457870367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45997.502457870367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45997.502457870367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45997.502457870367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45997.502457870367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45997.502457870367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45997.502457870367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45997.502457870367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45997.502457870367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45997.502457870367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45997.502457870367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45997.502457870367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45997.502457870367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45997.502457870367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45997.502457870367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45997.502457870367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45997.502457870367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45997.502457870367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45997.502457870367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45997.502457870367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45997.502457870367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45997.502457870367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45997.502457870367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45997.502457870367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45997.502457870367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45997.502457870367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45997.502457870367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45997.502457870367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45997.502457870367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45997.502457870367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45997.502457870367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45997.502457870367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45997.502457870367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45997.502457870367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45997.502457870367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45997.502457870367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45997.502457870367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45997.502457870367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45997.502457870367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45997.502457870367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45997.502457870367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45997.502457870367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45997.502457870367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45997.502457870367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45997.502457870367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45997.502457870367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45997.502457870367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45997.502457870367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45997.502457870367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45997.502457870367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45997.502457870367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45997.502457870367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45997.502457870367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45997.502457870367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45997.502457870367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45997.502457870367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45997.502457870367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45997.502457870367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45997.502457870367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45997.502457870367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45997.502457870367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45997.502457870367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45997.502457870367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45997.502457870367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45997.502457870367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45997.502457870367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45997.502457870367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45997.502457870367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45997.502457870367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45997.502457870367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45997.502457870367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45997.502457870367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45997.502457870367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45997.502457870367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45997.502457870367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45997.502457870367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45997.502457870367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45997.502457870367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45997.502457870367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45997.502457870367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45997.502457870367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45997.502457870367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45997.502457870367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45997.502457870367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45997.502457870367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45997.502457870367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45997.502457870367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45997.502457870367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45997.502457870367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45997.502457870367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45997.502457870367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45997.502457870367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45997.502457870367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45997.502457870367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45997.502457870367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45997.502457870367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45997.502457870367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45997.502457870367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45997.502457870367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45997.502457870367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45997.502457870367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45997.502457870367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45997.502457870367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45997.502457870367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45997.502457870367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45997.502457870367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45997.502457870367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45997.502457870367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45997.502457870367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45997.502457870367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45997.502457870367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45997.502457870367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45997.502457870367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45997.502457870367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45997.502457870367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45997.502457870367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45997.502457870367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45997.502457870367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45997.502457870367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45997.502457870367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45997.502457870367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45997.502457870367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45997.502457870367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45997.502457870367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45997.502457870367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45997.502457870367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45997.502457870367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45997.502457870367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45997.502457870367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45997.502457870367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45997.502457870367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45997.502457870367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45997.502457870367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45997.502457870367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45997.502457870367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45997.502457870367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45997.502457870367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45997.502457870367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45997.502457870367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45997.502457870367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45997.502457870367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45997.502457870367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45997.502457870367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45997.502457870367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45997.502457870367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45997.502457870367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45997.502457870367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45997.502457870367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45997.502457870367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45997.502457870367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45997.502457870367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45997.502457870367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45997.502457870367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45997.502457870367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45997.502457870367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45997.502457870367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45997.502457870367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45997.502457870367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45997.502457870367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45997.502457870367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45997.502457870367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45997.502457870367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45997.502457870367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45997.502457870367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45997.502457870367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45997.502457870367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45997.502457870367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45997.502457870367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45997.502457870367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45997.502457870367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45997.502457870367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45997.502457870367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45997.502457870367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45997.502457870367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45997.502457870367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45997.502457870367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45997.502457870367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45997.502457870367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45997.502457870367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45997.502457870367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45997.502457870367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45997.502457870367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45997.502457870367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45997.502457870367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45997.502457870367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45997.502457870367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45997.502457870367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45997.502457870367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45997.502457870367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45997.502457870367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45997.502457870367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45997.502457870367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45997.502457870367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45997.502457870367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45997.502457870367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45997.502457870367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45997.502457870367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45997.502457870367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45997.502457870367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45997.502457870367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45997.502457870367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45997.502457870367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45997.502457870367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45997.502457870367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45997.502457870367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45997.502457870367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45997.502457870367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45997.502457870367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45997.502457870367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45997.502457870367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45997.502457870367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45997.502457870367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45997.502457870367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45997.502457870367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45997.502457870367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45997.502457870367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45997.502457870367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45997.502457870367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45997.502457870367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45997.502457870367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45997.502457870367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45997.502457870367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45997.502457870367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45997.502457870367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45997.502457870367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45997.502457870367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45997.502457870367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45997.502457870367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45997.502457870367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45997.502457870367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45997.502457870367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45997.502457870367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45997.502457870367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45997.502457870367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45997.502457870367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45997.502457870367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45997.502457870367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45997.502457870367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45997.502457870367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45997.502457870367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45997.502457870367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45997.502457870367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45997.502457870367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45997.502457870367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45997.502457870367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45997.502457870367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45997.502457870367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45997.502457870367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45997.502457870367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45997.502457870367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45997.502457870367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45997.502457870367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45997.502457870367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45997.502457870367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45997.502457870367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45997.502457870367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45997.502457870367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45997.502457870367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45997.502457870367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45997.502457870367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45997.502457870367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45997.502457870367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45997.502457870367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45997.502457870367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45997.502457870367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45997.502457870367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45997.502457870367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45997.502457870367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45997.502457870367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45997.502457870367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45997.502457870367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45997.502457870367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45997.502457870367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45997.502457870367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45997.502457870367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45997.502457870367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45997.502457870367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45997.502457870367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45997.502457870367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45997.502457870367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45997.502457870367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45997.502457870367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45997.502457870367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45997.502457870367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45997.502457870367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45997.502457870367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45997.502457870367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45997.502457870367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45997.502457870367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45997.502457870367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45997.502457870367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45997.502457870367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45997.502457870367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45997.502457870367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45997.502457870367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45997.502457870367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45997.502457870367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45997.502457870367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45997.502457870367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45997.502457870367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45997.502457870367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45997.502457870367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45997.502457870367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45997.502457870367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45997.502457870367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45997.502457870367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45997.502457870367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45997.502457870367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45997.502457870367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45997.502457870367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45997.502457870367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45997.502457870367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45997.502457870367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45997.502457870367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45997.502457870367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45997.502457870367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45997.502457870367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45997.502457870367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45997.502457870367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45997.502457870367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45997.502457870367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45997.502457870367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45997.502457870367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45997.502457870367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45997.502457870367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45997.502457870367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45997.502457870367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45997.502457870367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45997.502457870367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45997.502457870367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45997.502457870367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45997.502457870367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45997.502457870367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45997.502457870367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45997.502457870367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45997.502457870367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45997.502457870367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45997.502457870367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45997.502457870367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45997.502457870367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45997.502457870367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45997.502457870367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45997.502457870367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45997.502457870367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45997.502457870367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45997.502457870367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45997.502457870367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45997.502457870367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45997.502457870367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45997.502457870367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45997.502457870367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45997.502457870367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45997.502457870367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45997.502457870367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45997.502457870367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45997.502457870367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45997.502457870367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45997.502457870367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45997.502457870367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45997.502457870367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45997.502457870367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45997.502457870367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45997.502457870367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45997.502457870367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45997.502457870367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45997.502457870367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45997.502457870367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45997.502457870367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45997.502457870367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45997.502457870367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45997.502457870367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45997.502457870367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45997.502457870367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45997.502457870367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45997.502457870367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45997.502457870367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45997.502457870367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45997.502457870367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45997.502457870367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45997.502457870367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45997.502457870367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45997.502457870367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45997.502457870367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45997.502457870367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45997.502457870367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45997.502457870367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45997.502457870367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45997.502457870367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45997.502457870367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45997.502457870367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45997.502457870367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45997.502457870367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45997.502457870367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45997.502457870367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45997.502457870367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45997.502457870367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45997.502457870367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45997.502457870367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45997.502457870367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45997.502457870367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45997.502457870367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45997.502457870367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45997.502457870367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45997.502457870367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45997.502457870367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45997.502457870367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45997.502457870367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45997.502457870367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45997.502457870367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45997.502457870367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45997.502457870367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45997.502457870367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45997.502457870367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45997.502457870367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45997.502457870367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45997.502457870367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45997.502457870367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45997.502457870367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45997.502457870367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45997.502457870367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45997.502457870367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45997.502457870367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45997.502457870367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45997.502457870367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45997.502457870367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45997.502457870367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45997.502457870367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45997.502457870367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45997.502457870367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45997.502457870367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45997.502457870367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45997.502457870367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45997.502457870367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45997.502457870367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45997.502457870367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45997.502457870367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45997.502457870367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45997.502457870367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45997.502457870367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45997.502457870367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45997.502457870367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45997.502457870367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45997.502457870367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45997.502457870367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45997.502457870367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45997.502457870367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45997.502457870367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45997.502457870367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45997.502457870367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45997.502457870367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45997.502457870367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45997.502457870367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45997.502457870367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45997.502457870367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45997.502457870367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45997.502457870367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45997.502457870367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45997.502457870367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45997.502457870367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45997.502457870367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45997.502457870367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45997.502457870367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45997.502457870367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45997.502457870367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45997.502457870367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45997.502457870367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45997.502457870367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45997.502457870367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45997.502457870367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45997.502457870367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45997.502457870367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45997.502457870367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45997.502457870367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45997.502457870367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45997.502457870367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45997.502457870367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45997.502457870367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45997.502457870367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45997.502457870367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45997.502457870367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45997.502457870367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45997.502457870367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45997.502457870367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45997.502457870367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45997.502457870367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45997.502457870367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45997.502457870367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45997.502457870367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45997.502457870367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45997.502457870367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45997.502457870367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45997.502457870367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45997.502457870367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45997.502457870367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45997.502457870367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45997.502457870367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45997.502457870367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45997.502457870367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45997.502457870367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45997.502457870367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45997.502457870367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45997.502457870367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45997.502457870367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45997.502457870367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45997.502457870367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45997.502457870367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45997.502457870367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45997.502457870367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45997.502457870367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45997.502457870367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45997.502457870367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45997.502457870367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45997.502457870367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45997.502457870367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45997.502457870367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45997.502457870367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45997.502457870367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45997.502457870367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45997.502457870367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45997.502457870367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45997.502457870367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45997.502457870367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45997.502457870367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45997.502457870367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45997.502457870367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45997.502457870367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45997.502457870367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45997.502457870367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45997.502457870367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45997.502457870367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45997.502457870367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45997.502457870367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45997.502457870367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45997.502457870367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45997.502457870367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45997.502457870367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45997.502457870367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45997.502457870367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45997.502457870367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45997.502457870367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45997.502457870367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45997.502457870367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45997.502457870367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45997.502457870367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45997.502457870367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45997.502457870367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45997.502457870367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45997.502457870367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45997.502457870367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45997.502457870367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45997.502457870367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45997.502457870367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45997.502457870367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45997.502457870367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45997.502457870367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45997.502457870367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45997.502457870367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45997.502457870367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45997.502457870367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45997.502457870367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45997.502457870367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45997.502457870367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45997.502457870367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45997.502457870367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45997.502457870367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45997.502457870367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45997.502457870367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45997.502457870367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45997.502457870367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45997.502457870367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45997.502457870367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45997.502457870367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45997.502457870367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45997.502457870367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45997.502457870367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45997.502457870367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45997.502457870367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45997.502457870367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45997.502457870367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45997.502457870367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45997.502457870367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45997.502457870367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45997.502457870367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45997.502457870367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45997.502457870367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45997.502457870367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45997.502457870367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45997.502457870367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45997.502457870367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45997.502457870367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45997.502457870367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45997.502457870367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45997.502457870367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45997.502457870367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45997.502457870367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45997.502457870367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45997.502457870367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45997.502457870367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45997.502457870367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45997.502457870367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45997.502457870367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45997.502457870367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45997.502457870367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45997.502457870367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45997.502457870367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45997.502457870367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45997.502457870367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45997.502457870367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45997.502457870367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45997.502457870367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45997.502457870367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45997.502457870367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45997.502457870367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45997.502457870367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45997.502457870367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45997.502457870367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45997.502457870367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45997.502457870367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45997.502457870367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45997.502457870367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45997.502457870367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45997.502457870367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45997.502457870367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45997.502457870367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45997.502457870367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45997.502457870367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45997.502457870367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45997.502457870367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45997.502457870367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45997.502457870367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45997.502457870367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45997.502457870367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45997.502457870367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45997.502457870367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45997.502457870367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45997.502457870367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45997.502457870367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45997.502457870367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45997.502457870367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45997.502457870367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45997.502457870367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45997.502457870367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45997.502457870367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45997.502457870367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45997.502457870367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45997.502457870367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45997.502457870367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45997.502457870367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45997.502457870367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45997.502457870367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45997.502457870367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45997.502457870367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45997.502457870367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45997.502457870367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45997.502457870367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45997.502457870367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45997.502457870367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45997.502457870367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45997.502457870367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45997.502457870367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45997.502457870367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45997.502457870367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45997.502457870367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45997.502457870367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45997.502457870367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45997.502457870367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45997.502457870367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45997.502457870367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45997.502457870367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45997.502457870367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45997.502457870367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45997.502457870367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45997.502457870367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45997.502457870367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45997.502457870367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45997.502457870367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45997.502457870367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45997.502457870367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45997.502457870367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45997.502457870367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45997.502457870367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45997.502457870367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45997.502457870367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45997.502457870367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45997.502457870367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45997.502457870367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45997.502457870367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45997.502457870367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45997.502457870367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45997.502457870367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45997.502457870367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45997.502457870367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45997.502457870367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45997.502457870367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45997.502457870367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45997.502457870367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45997.502457870367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45997.502457870367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45997.502457870367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45997.502457870367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45997.502457870367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45997.502457870367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45997.502457870367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45997.502457870367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45997.502457870367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45997.502457870367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45997.502457870367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45997.502457870367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45997.502457870367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45997.502457870367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45997.502457870367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45997.502457870367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45997.502457870367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45997.502457870367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45997.502457870367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45997.502457870367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45997.502457870367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45997.502457870367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45997.502457870367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45997.502457870367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45997.502457870367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45997.502457870367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45997.502457870367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45997.502457870367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45997.502457870367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45997.502457870367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45997.502457870367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45997.502457870367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45997.502457870367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45997.502457870367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45997.502457870367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45997.502457870367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45997.502457870367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45997.502457870367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45997.502457870367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45997.502457870367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45997.502457870367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45997.502457870367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45997.502457870367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45997.502457870367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45997.502457870367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45997.502457870367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45997.502457870367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45997.502457870367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45997.502457870367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45997.502457870367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45997.502457870367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45997.502457870367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45997.502457870367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45997.502457870367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45997.502457870367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45997.502457870367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45997.502457870367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45997.502457870367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45997.502457870367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45997.502457870367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45997.502457870367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45997.502457870367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45997.502457870367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45997.502457870367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45997.502457870367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45997.502457870367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45997.502457870367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45997.502457870367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45997.502457870367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45997.502457870367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45997.502457870367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45997.502457870367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45997.502457870367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45997.502457870367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45997.502457870367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45997.502457870367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45997.502457870367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45997.502457870367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45997.502457870367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45997.502457870367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45997.502457870367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45997.502457870367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45997.502457870367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45997.502457870367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45997.502457870367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45997.502457870367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45997.502457870367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45997.502457870367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45997.502457870367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45997.502457870367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45997.502457870367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45997.502457870367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45997.502457870367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45997.502457870367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45997.502457870367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45997.502457870367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45997.502457870367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45997.502457870367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45997.502457870367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45997.502457870367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45997.502457870367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45997.502457870367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45997.502457870367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45997.502457870367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45997.502457870367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45997.502457870367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45997.502457870367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45997.502457870367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45997.502457870367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45997.502457870367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45997.502457870367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45997.502457870367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45997.502457870367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45997.502457870367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45997.502457870367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45997.502457870367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45997.502457870367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45997.502457870367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45997.502457870367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45997.502457870367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45997.502457870367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45997.502457870367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45997.502457870367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45997.502457870367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45997.502457870367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45997.502457870367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45997.502457870367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45997.502457870367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45997.502457870367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45997.502457870367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45997.502457870367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45997.502457870367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45997.502457870367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45997.502457870367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45997.502457870367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45997.502457870367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45997.502457870367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45997.502457870367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45997.502457870367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45997.502457870367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45997.502457870367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45997.502457870367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45997.502457870367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45997.502457870367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45997.502457870367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45997.502457870367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45997.502457870367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45997.502457870367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45997.502457870367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45997.502457870367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45997.502457870367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45997.502457870367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45997.502457870367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45997.502457870367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45997.502457870367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45997.502457870367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45997.502457870367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45997.502457870367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45997.502457870367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45997.502457870367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45997.502457870367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45997.502457870367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45997.502457870367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45997.502457870367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45997.502457870367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45997.502457870367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45997.502457870367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45997.502457870367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45997.502457870367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45997.502457870367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45997.502457870367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45997.502457870367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45997.502457870367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45997.502457870367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45997.502457870367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45997.502457870367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45997.502457870367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45997.502457870367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45997.502457870367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45997.502457870367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45997.502457870367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45997.502457870367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45997.502457870367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45997.502457870367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45997.502457870367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45997.502457870367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45997.502457870367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45997.502457870367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45997.502457870367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45997.502457870367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45997.502457870367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45997.502457870367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45997.502457870367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45997.502457870367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45997.502457870367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45997.502457870367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45997.502457870367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45997.502457870367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45997.502457870367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45997.502457870367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45997.502457870367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45997.502457870367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45997.502457870367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45997.502457870367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294.02174027777073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1.0455555551743601E-2</v>
      </c>
      <c r="H3" s="91">
        <v>45997.474282407406</v>
      </c>
      <c r="I3" s="107" t="str">
        <f>IFERROR(VLOOKUP(D3,DB!A:F,6,0),"")</f>
        <v>SCECO</v>
      </c>
      <c r="J3" s="107" t="str">
        <f>IFERROR(VLOOKUP(D3,DB!A:G,7,0),"")</f>
        <v>Dead</v>
      </c>
      <c r="K3" s="93" t="s">
        <v>39124</v>
      </c>
      <c r="L3" s="87" t="str">
        <f>IFERROR(VLOOKUP(D3,DB!A:I,9,0),"")</f>
        <v>Latis</v>
      </c>
    </row>
    <row r="4" spans="1:16" ht="15" customHeight="1">
      <c r="A4" s="107"/>
      <c r="B4" s="107" t="str">
        <f>IFERROR(VLOOKUP(D4,DB!A:K,11,0),"")</f>
        <v/>
      </c>
      <c r="C4" s="89"/>
      <c r="D4" s="87"/>
      <c r="E4" s="90"/>
      <c r="F4" s="91"/>
      <c r="G4" s="92">
        <f t="shared" ca="1" si="0"/>
        <v>45997.502457870367</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45997.502457870367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45997.502457870367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45997.502457870367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45997.502457870367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45997.502457870367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45997.502457870367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45997.502457870367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45997.502457870367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45997.502457870367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45997.502457870367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45997.502457870367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45997.502457870367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45997.502457870367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45997.502457870367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45997.502457870367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45997.502457870367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45997.502457870367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45997.502457870367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45997.502457870367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45997.502457870367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45997.502457870367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45997.502457870367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45997.502457870367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45997.502457870367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45997.502457870367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45997.502457870367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45997.502457870367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45997.502457870367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45997.502457870367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45997.502457870367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45997.502457870367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45997.502457870367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45997.502457870367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45997.502457870367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45997.502457870367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45997.502457870367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45997.502457870367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45997.502457870367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45997.502457870367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45997.502457870367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45997.502457870367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45997.502457870367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45997.502457870367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45997.502457870367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45997.502457870367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45997.502457870367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45997.502457870367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45997.502457870367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45997.502457870367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45997.502457870367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45997.502457870367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45997.502457870367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45997.502457870367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45997.502457870367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45997.502457870367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45997.502457870367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45997.502457870367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45997.502457870367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45997.502457870367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45997.502457870367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45997.502457870367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45997.502457870367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45997.502457870367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45997.502457870367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45997.502457870367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45997.502457870367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45997.502457870367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45997.502457870367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45997.502457870367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45997.502457870367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45997.502457870367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45997.502457870367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45997.502457870367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45997.502457870367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45997.502457870367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45997.502457870367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45997.502457870367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45997.502457870367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45997.502457870367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45997.502457870367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45997.502457870367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45997.502457870367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45997.502457870367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45997.502457870367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45997.502457870367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45997.502457870367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45997.502457870367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45997.502457870367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45997.502457870367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45997.502457870367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45997.502457870367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45997.502457870367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45997.502457870367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45997.502457870367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45997.502457870367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45997.502457870367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45997.502457870367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45997.502457870367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45997.502457870367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45997.502457870367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45997.502457870367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45997.502457870367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45997.502457870367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45997.502457870367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45997.502457870367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45997.502457870367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45997.502457870367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45997.502457870367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45997.502457870367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45997.502457870367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45997.502457870367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45997.502457870367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45997.502457870367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45997.502457870367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45997.502457870367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45997.502457870367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45997.502457870367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45997.502457870367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45997.502457870367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45997.502457870367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45997.502457870367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45997.502457870367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45997.502457870367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45997.502457870367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45997.502457870367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45997.502457870367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45997.502457870367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45997.502457870367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45997.502457870367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45997.502457870367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45997.502457870367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45997.502457870367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45997.502457870367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45997.502457870367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45997.502457870367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45997.502457870367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45997.502457870367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45997.502457870367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45997.502457870367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45997.502457870367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45997.502457870367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45997.502457870367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45997.502457870367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45997.502457870367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45997.502457870367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45997.502457870367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45997.502457870367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45997.502457870367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45997.502457870367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45997.502457870367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45997.502457870367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45997.502457870367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45997.502457870367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45997.502457870367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45997.502457870367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45997.502457870367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45997.502457870367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45997.502457870367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45997.502457870367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45997.502457870367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45997.502457870367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45997.502457870367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45997.502457870367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45997.502457870367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45997.502457870367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45997.502457870367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45997.502457870367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45997.502457870367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45997.502457870367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45997.502457870367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45997.502457870367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45997.502457870367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105.67039768517861</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71.313580555550288</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48.84134675925452</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16.129159259253356</v>
      </c>
      <c r="H5" s="132">
        <v>45981.360798611109</v>
      </c>
      <c r="I5" s="103" t="str">
        <f>IFERROR(VLOOKUP(D5,DB!A:F,6,0),"")</f>
        <v>SCECO</v>
      </c>
      <c r="J5" s="103" t="str">
        <f>IFERROR(VLOOKUP(D5,DB!A:G,7,0),"")</f>
        <v>Dead</v>
      </c>
      <c r="K5" s="103" t="s">
        <v>39132</v>
      </c>
      <c r="L5" s="103" t="str">
        <f>IFERROR(VLOOKUP(D5,DB!A:I,9,0),"")</f>
        <v>Latis</v>
      </c>
    </row>
    <row r="6" spans="1:13" ht="23.25" customHeight="1">
      <c r="A6" s="37" t="s">
        <v>39133</v>
      </c>
      <c r="B6" s="37" t="str">
        <f>IFERROR(VLOOKUP(D6,DB!A:K,11,0),"")</f>
        <v>R5</v>
      </c>
      <c r="C6" s="37">
        <v>1</v>
      </c>
      <c r="D6" s="37" t="s">
        <v>37850</v>
      </c>
      <c r="E6" s="37" t="s">
        <v>39106</v>
      </c>
      <c r="F6" s="38">
        <v>45997.107442129629</v>
      </c>
      <c r="G6" s="131">
        <f t="shared" ref="G6:G11" ca="1" si="2">IFERROR(NOW()-F6,"")</f>
        <v>0.39501574073801748</v>
      </c>
      <c r="H6" s="38">
        <v>45997.093553240738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1</v>
      </c>
      <c r="D7" s="37" t="s">
        <v>38181</v>
      </c>
      <c r="E7" s="37" t="s">
        <v>39106</v>
      </c>
      <c r="F7" s="38">
        <v>45997.482916666668</v>
      </c>
      <c r="G7" s="131">
        <f t="shared" ca="1" si="2"/>
        <v>1.9541203699191101E-2</v>
      </c>
      <c r="H7" s="38">
        <v>45997.477361111109</v>
      </c>
      <c r="I7" s="37" t="str">
        <f>IFERROR(VLOOKUP(D7,DB!A:F,6,0),"")</f>
        <v>SCECO</v>
      </c>
      <c r="J7" s="37" t="str">
        <f>IFERROR(VLOOKUP(D7,DB!A:G,7,0),"")</f>
        <v>Haj Removal</v>
      </c>
      <c r="K7" s="37" t="s">
        <v>39136</v>
      </c>
      <c r="L7" s="37" t="str">
        <f>IFERROR(VLOOKUP(D7,DB!A:I,9,0),"")</f>
        <v>Latis</v>
      </c>
    </row>
    <row r="8" spans="1:13">
      <c r="A8" s="37" t="s">
        <v>39137</v>
      </c>
      <c r="B8" s="37" t="str">
        <f>IFERROR(VLOOKUP(D8,DB!A:K,11,0),"")</f>
        <v>R5</v>
      </c>
      <c r="C8" s="37">
        <v>1</v>
      </c>
      <c r="D8" s="37" t="s">
        <v>33367</v>
      </c>
      <c r="E8" s="37" t="s">
        <v>39106</v>
      </c>
      <c r="F8" s="38">
        <v>45997.490694444445</v>
      </c>
      <c r="G8" s="131">
        <f t="shared" ca="1" si="2"/>
        <v>1.17634259222541E-2</v>
      </c>
      <c r="H8" s="38">
        <v>45997.459444444445</v>
      </c>
      <c r="I8" s="37" t="str">
        <f>IFERROR(VLOOKUP(D8,DB!A:F,6,0),"")</f>
        <v>SCECO</v>
      </c>
      <c r="J8" s="37" t="str">
        <f>IFERROR(VLOOKUP(D8,DB!A:G,7,0),"")</f>
        <v>Dead</v>
      </c>
      <c r="K8" s="37" t="s">
        <v>39138</v>
      </c>
      <c r="L8" s="37" t="str">
        <f>IFERROR(VLOOKUP(D8,DB!A:I,9,0),"")</f>
        <v>Latis</v>
      </c>
    </row>
    <row r="9" spans="1:13">
      <c r="A9" s="37" t="s">
        <v>39139</v>
      </c>
      <c r="B9" s="37" t="str">
        <f>IFERROR(VLOOKUP(D9,DB!A:K,11,0),"")</f>
        <v>R5</v>
      </c>
      <c r="C9" s="37">
        <v>1</v>
      </c>
      <c r="D9" s="37" t="s">
        <v>35031</v>
      </c>
      <c r="E9" s="37" t="s">
        <v>39109</v>
      </c>
      <c r="F9" s="38">
        <v>45997.494155092594</v>
      </c>
      <c r="G9" s="131">
        <f t="shared" ca="1" si="2"/>
        <v>8.3027777727693319E-3</v>
      </c>
      <c r="H9" s="38">
        <v>45997.488599537035</v>
      </c>
      <c r="I9" s="37" t="str">
        <f>IFERROR(VLOOKUP(D9,DB!A:F,6,0),"")</f>
        <v>SCECO</v>
      </c>
      <c r="J9" s="37" t="str">
        <f>IFERROR(VLOOKUP(D9,DB!A:G,7,0),"")</f>
        <v>Good</v>
      </c>
      <c r="K9" s="37" t="s">
        <v>39140</v>
      </c>
      <c r="L9" s="37" t="str">
        <f>IFERROR(VLOOKUP(D9,DB!A:I,9,0),"")</f>
        <v>Latis</v>
      </c>
    </row>
    <row r="10" spans="1:13">
      <c r="A10" s="37"/>
      <c r="B10" s="37" t="str">
        <f>IFERROR(VLOOKUP(D10,DB!A:K,11,0),"")</f>
        <v/>
      </c>
      <c r="C10" s="37"/>
      <c r="D10" s="37"/>
      <c r="E10" s="37"/>
      <c r="F10" s="38"/>
      <c r="G10" s="131">
        <f t="shared" ca="1" si="2"/>
        <v>45997.502457870367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45997.502457870367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45997.502457870367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45997.502457870367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45997.502457870367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45997.502457870367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45997.502457870367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45997.502457870367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45997.502457870367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45997.502457870367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45997.502457870367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45997.502457870367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45997.502457870367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45997.502457870367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45997.502457870367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45997.502457870367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45997.502457870367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45997.502457870367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45997.502457870367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45997.502457870367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45997.502457870367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45997.502457870367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45997.502457870367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45997.502457870367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45997.502457870367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45997.502457870367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45997.502457870367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45997.502457870367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45997.502457870367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45997.502457870367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45997.502457870367</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45997.502457870367</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0.10327962962765014</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45997.502457870367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45997.502457870367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45997.502457870367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45997.502457870367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45997.502457870367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45997.502457870367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45997.502457870367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45997.502457870367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45997.502457870367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45997.502457870367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45997.502457870367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45997.502457870367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45997.502457870367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45997.502457870367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45997.502457870367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45997.502457870367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45997.502457870367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45997.502457870367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45997.502457870367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45997.502457870367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45997.502457870367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45997.502457870367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45997.502457870367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45997.502457870367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45997.502457870367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45997.502457870367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45997.502457870367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45997.502457870367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45997.502457870367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45997.502457870367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45997.502457870367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45997.502457870367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45997.502457870367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45997.502457870367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45997.502457870367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45997.502457870367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45997.502457870367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45997.502457870367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45997.502457870367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45997.502457870367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45997.502457870367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45997.502457870367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45997.502457870367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45997.502457870367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45997.502457870367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45997.502457870367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45997.502457870367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45997.502457870367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45997.502457870367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45997.502457870367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45997.502457870367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45997.502457870367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45997.502457870367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45997.502457870367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45997.502457870367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45997.502457870367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45997.502457870367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45997.502457870367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45997.502457870367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45997.502457870367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45997.502457870367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45997.502457870367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45997.502457870367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45997.502457870367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45997.502457870367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45997.502457870367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45997.502457870367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45997.502457870367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45997.502457870367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45997.502457870367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45997.502457870367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45997.502457870367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45997.502457870367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45997.502457870367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45997.502457870367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45997.502457870367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45997.502457870367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45997.502457870367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45997.502457870367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45997.502457870367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45997.502457870367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45997.502457870367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45997.502457870367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45997.502457870367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45997.502457870367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45997.502457870367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45997.502457870367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45997.502457870367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45997.502457870367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45997.502457870367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45997.502457870367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45997.502457870367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45997.502457870367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45997.502457870367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45997.502457870367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45997.502457870367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45997.502457870367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45997.502457870367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45997.502457870367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45997.502457870367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45997.502457870367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45997.502457870367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45997.502457870367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45997.502457870367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45997.502457870367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45997.502457870367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45997.502457870367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45997.502457870367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45997.502457870367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45997.502457870367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45997.502457870367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45997.502457870367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45997.502457870367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45997.502457870367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45997.502457870367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45997.502457870367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45997.502457870367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45997.502457870367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45997.502457870367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45997.502457870367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45997.502457870367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45997.502457870367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45997.502457870367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45997.502457870367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45997.502457870367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45997.502457870367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45997.502457870367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45997.502457870367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45997.502457870367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45997.502457870367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45997.502457870367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45997.502457870367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45997.502457870367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45997.502457870367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45997.502457870367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45997.502457870367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45997.502457870367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45997.502457870367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45997.502457870367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45997.502457870367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45997.502457870367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45997.502457870367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45997.502457870367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45997.502457870367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45997.502457870367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45997.502457870367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45997.502457870367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45997.502457870367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45997.502457870367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45997.502457870367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45997.502457870367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45997.502457870367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45997.502457870367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45997.502457870367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45997.502457870367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45997.502457870367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45997.502457870367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45997.502457870367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45997.502457870367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45997.502457870367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45997.502457870367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45997.502457870367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45997.502457870367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45997.502457870367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45997.502457870367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45997.502457870367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45997.502457870367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45997.502457870367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45997.502457870367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45997.502457870367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45997.502457870367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45997.502457870367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45997.502457870367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45997.502457870367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45997.502457870367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45997.502457870367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45997.502457870367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45997.502457870367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45997.502457870367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45997.502457870367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45997.502457870367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45997.502457870367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45997.502457870367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45997.502457870367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45997.502457870367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45997.502457870367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45997.502457870367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45997.502457870367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45997.502457870367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45997.502457870367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45997.502457870367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45997.502457870367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45997.502457870367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45997.502457870367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45997.502457870367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45997.502457870367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45997.502457870367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45997.502457870367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45997.502457870367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45997.502457870367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45997.502457870367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45997.502457870367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45997.502457870367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45997.502457870367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45997.502457870367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45997.502457870367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45997.502457870367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45997.502457870367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45997.502457870367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45997.502457870367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45997.502457870367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45997.502457870367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45997.502457870367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45997.502457870367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45997.502457870367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45997.502457870367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45997.502457870367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45997.502457870367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45997.502457870367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45997.502457870367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45997.502457870367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45997.502457870367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45997.502457870367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45997.502457870367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45997.502457870367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45997.502457870367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45997.502457870367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45997.502457870367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45997.502457870367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45997.502457870367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45997.502457870367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45997.502457870367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45997.502457870367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45997.502457870367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45997.502457870367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45997.502457870367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45997.502457870367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45997.502457870367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45997.502457870367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45997.502457870367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45997.502457870367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45997.502457870367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45997.502457870367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45997.502457870367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45997.502457870367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45997.502457870367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45997.502457870367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45997.502457870367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45997.502457870367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45997.502457870367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45997.502457870367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45997.502457870367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45997.502457870367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45997.502457870367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45997.502457870367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45997.502457870367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45997.502457870367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45997.502457870367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45997.502457870367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45997.502457870367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45997.502457870367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45997.502457870367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45997.502457870367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45997.502457870367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45997.502457870367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45997.502457870367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45997.502457870367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45997.502457870367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45997.502457870367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45997.502457870367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45997.502457870367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45997.502457870367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45997.502457870367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45997.502457870367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45997.502457870367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45997.502457870367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45997.502457870367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45997.502457870367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45997.502457870367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45997.502457870367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45997.502457870367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45997.502457870367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45997.502457870367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45997.502457870367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45997.502457870367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45997.502457870367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45997.502457870367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45997.502457870367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45997.502457870367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45997.502457870367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45997.502457870367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45997.502457870367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45997.502457870367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45997.502457870367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45997.502457870367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45997.502457870367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45997.502457870367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45997.502457870367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45997.502457870367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45997.502457870367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45997.502457870367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45997.502457870367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45997.502457870367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45997.502457870367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45997.502457870367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45997.502457870367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45997.502457870367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45997.502457870367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45997.502457870367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45997.502457870367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45997.502457870367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45997.502457870367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45997.502457870367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45997.502457870367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45997.502457870367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45997.502457870367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45997.502457870367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45997.502457870367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45997.502457870367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45997.502457870367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45997.502457870367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45997.502457870367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45997.502457870367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45997.502457870367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45997.502457870367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45997.502457870367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45997.502457870367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45997.502457870367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45997.502457870367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45997.502457870367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45997.502457870367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45997.502457870367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45997.502457870367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45997.502457870367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45997.502457870367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45997.502457870367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45997.502457870367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45997.502457870367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45997.502457870367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45997.502457870367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45997.502457870367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45997.502457870367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45997.502457870367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45997.502457870367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45997.502457870367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45997.502457870367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45997.502457870367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45997.502457870367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45997.502457870367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45997.502457870367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45997.502457870367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45997.502457870367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45997.502457870367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45997.502457870367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45997.502457870367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45997.502457870367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45997.502457870367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45997.502457870367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45997.502457870367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45997.502457870367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45997.502457870367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45997.502457870367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45997.502457870367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45997.502457870367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45997.502457870367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45997.502457870367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45997.502457870367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45997.502457870367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45997.502457870367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45997.502457870367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45997.502457870367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45997.502457870367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45997.502457870367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45997.502457870367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45997.502457870367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45997.502457870367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45997.502457870367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45997.502457870367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45997.502457870367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45997.502457870367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45997.502457870367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45997.502457870367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45997.502457870367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45997.502457870367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45997.502457870367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45997.502457870367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45997.502457870367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45997.502457870367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45997.502457870367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45997.502457870367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45997.502457870367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45997.502457870367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45997.502457870367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45997.502457870367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45997.502457870367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45997.502457870367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45997.502457870367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45997.502457870367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45997.502457870367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45997.502457870367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45997.502457870367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45997.502457870367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45997.502457870367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45997.502457870367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45997.502457870367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45997.502457870367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45997.502457870367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45997.502457870367</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45997.502457870367</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45997.502457870367</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2025-12-06T09:03:35Z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